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240" yWindow="645" windowWidth="14400" windowHeight="7560"/>
  </bookViews>
  <sheets>
    <sheet name="מפ&quot;ל" sheetId="1" r:id="rId1"/>
    <sheet name="זכאות למימון המשרד" sheetId="2" r:id="rId2"/>
    <sheet name="דוגמאת חישוב" sheetId="3" r:id="rId3"/>
  </sheets>
  <externalReferences>
    <externalReference r:id="rId4"/>
  </externalReferences>
  <definedNames>
    <definedName name="_xlnm.Print_Area" localSheetId="0">'מפ"ל'!$A$1:$H$57</definedName>
    <definedName name="_xlnm.Print_Titles" localSheetId="0">'מפ"ל'!$1:$5</definedName>
  </definedNames>
  <calcPr calcId="144525"/>
</workbook>
</file>

<file path=xl/calcChain.xml><?xml version="1.0" encoding="utf-8"?>
<calcChain xmlns="http://schemas.openxmlformats.org/spreadsheetml/2006/main">
  <c r="G45" i="1" l="1"/>
  <c r="E57" i="1"/>
  <c r="C13" i="2"/>
  <c r="C14" i="2"/>
  <c r="C15" i="2"/>
  <c r="C16" i="2"/>
  <c r="C17" i="2"/>
  <c r="C12" i="2"/>
  <c r="I105" i="3"/>
  <c r="I3" i="3"/>
  <c r="I4" i="3"/>
  <c r="I5" i="3"/>
  <c r="I6" i="3"/>
  <c r="I7" i="3"/>
  <c r="I8" i="3"/>
  <c r="I9" i="3"/>
  <c r="I10" i="3"/>
  <c r="I11" i="3"/>
  <c r="I12" i="3"/>
  <c r="I13" i="3"/>
  <c r="I14" i="3"/>
  <c r="I15" i="3"/>
  <c r="I16" i="3"/>
  <c r="I17" i="3"/>
  <c r="I18" i="3"/>
  <c r="I19" i="3"/>
  <c r="I20" i="3"/>
  <c r="I21" i="3"/>
  <c r="I22" i="3"/>
  <c r="I23" i="3"/>
  <c r="I24" i="3"/>
  <c r="I25" i="3"/>
  <c r="I26" i="3"/>
  <c r="I27" i="3"/>
  <c r="I28" i="3"/>
  <c r="I29" i="3"/>
  <c r="I30" i="3"/>
  <c r="I31" i="3"/>
  <c r="I32" i="3"/>
  <c r="I33" i="3"/>
  <c r="I34" i="3"/>
  <c r="I35" i="3"/>
  <c r="I36" i="3"/>
  <c r="I37" i="3"/>
  <c r="I38" i="3"/>
  <c r="I39" i="3"/>
  <c r="I40" i="3"/>
  <c r="I41" i="3"/>
  <c r="I42" i="3"/>
  <c r="I43" i="3"/>
  <c r="I44" i="3"/>
  <c r="I45" i="3"/>
  <c r="I46" i="3"/>
  <c r="I47" i="3"/>
  <c r="I48" i="3"/>
  <c r="I49" i="3"/>
  <c r="I50" i="3"/>
  <c r="I51" i="3"/>
  <c r="I52" i="3"/>
  <c r="I53" i="3"/>
  <c r="I54" i="3"/>
  <c r="I55" i="3"/>
  <c r="I56" i="3"/>
  <c r="I57" i="3"/>
  <c r="I58" i="3"/>
  <c r="I59" i="3"/>
  <c r="I60" i="3"/>
  <c r="I61" i="3"/>
  <c r="I62" i="3"/>
  <c r="I63" i="3"/>
  <c r="I64" i="3"/>
  <c r="I65" i="3"/>
  <c r="I66" i="3"/>
  <c r="I67" i="3"/>
  <c r="I68" i="3"/>
  <c r="I69" i="3"/>
  <c r="I70" i="3"/>
  <c r="I71" i="3"/>
  <c r="I72" i="3"/>
  <c r="I73" i="3"/>
  <c r="I74" i="3"/>
  <c r="I75" i="3"/>
  <c r="I76" i="3"/>
  <c r="I77" i="3"/>
  <c r="I78" i="3"/>
  <c r="I79" i="3"/>
  <c r="I80" i="3"/>
  <c r="I81" i="3"/>
  <c r="I82" i="3"/>
  <c r="I83" i="3"/>
  <c r="I84" i="3"/>
  <c r="I85" i="3"/>
  <c r="I86" i="3"/>
  <c r="I87" i="3"/>
  <c r="I88" i="3"/>
  <c r="I89" i="3"/>
  <c r="I90" i="3"/>
  <c r="I91" i="3"/>
  <c r="I92" i="3"/>
  <c r="I93" i="3"/>
  <c r="I94" i="3"/>
  <c r="I95" i="3"/>
  <c r="I96" i="3"/>
  <c r="I97" i="3"/>
  <c r="I98" i="3"/>
  <c r="I99" i="3"/>
  <c r="I100" i="3"/>
  <c r="I101" i="3"/>
  <c r="I102" i="3"/>
  <c r="I103" i="3"/>
  <c r="I104" i="3"/>
  <c r="I2" i="3"/>
  <c r="I106" i="3" s="1"/>
  <c r="G106" i="3"/>
  <c r="H102" i="3"/>
  <c r="H103" i="3"/>
  <c r="H104" i="3"/>
  <c r="H105" i="3"/>
  <c r="H101" i="3"/>
  <c r="H98" i="3"/>
  <c r="H99" i="3"/>
  <c r="H100" i="3"/>
  <c r="H97" i="3"/>
  <c r="H59" i="3"/>
  <c r="H60" i="3"/>
  <c r="H61" i="3"/>
  <c r="H62" i="3"/>
  <c r="H63" i="3"/>
  <c r="H64" i="3"/>
  <c r="H65" i="3"/>
  <c r="H66" i="3"/>
  <c r="H67" i="3"/>
  <c r="H68" i="3"/>
  <c r="H69" i="3"/>
  <c r="H70" i="3"/>
  <c r="H71" i="3"/>
  <c r="H72" i="3"/>
  <c r="H73" i="3"/>
  <c r="H74" i="3"/>
  <c r="H75" i="3"/>
  <c r="H76" i="3"/>
  <c r="H77" i="3"/>
  <c r="H78" i="3"/>
  <c r="H79" i="3"/>
  <c r="H80" i="3"/>
  <c r="H81" i="3"/>
  <c r="H82" i="3"/>
  <c r="H83" i="3"/>
  <c r="H84" i="3"/>
  <c r="H85" i="3"/>
  <c r="H86" i="3"/>
  <c r="H87" i="3"/>
  <c r="H88" i="3"/>
  <c r="H89" i="3"/>
  <c r="H90" i="3"/>
  <c r="H91" i="3"/>
  <c r="H92" i="3"/>
  <c r="H93" i="3"/>
  <c r="H94" i="3"/>
  <c r="H95" i="3"/>
  <c r="H96" i="3"/>
  <c r="H58" i="3"/>
  <c r="H6" i="3"/>
  <c r="H7" i="3"/>
  <c r="H8" i="3"/>
  <c r="H9" i="3"/>
  <c r="H10" i="3"/>
  <c r="H11" i="3"/>
  <c r="H12" i="3"/>
  <c r="H13" i="3"/>
  <c r="H14" i="3"/>
  <c r="H15" i="3"/>
  <c r="H16" i="3"/>
  <c r="H17" i="3"/>
  <c r="H18" i="3"/>
  <c r="H19" i="3"/>
  <c r="H20" i="3"/>
  <c r="H21" i="3"/>
  <c r="H22" i="3"/>
  <c r="H23" i="3"/>
  <c r="H24" i="3"/>
  <c r="H25" i="3"/>
  <c r="H26" i="3"/>
  <c r="H27" i="3"/>
  <c r="H28" i="3"/>
  <c r="H29" i="3"/>
  <c r="H30" i="3"/>
  <c r="H31" i="3"/>
  <c r="H32" i="3"/>
  <c r="H33" i="3"/>
  <c r="H34" i="3"/>
  <c r="H35" i="3"/>
  <c r="H36" i="3"/>
  <c r="H37" i="3"/>
  <c r="H38" i="3"/>
  <c r="H39" i="3"/>
  <c r="H40" i="3"/>
  <c r="H41" i="3"/>
  <c r="H42" i="3"/>
  <c r="H43" i="3"/>
  <c r="H44" i="3"/>
  <c r="H45" i="3"/>
  <c r="H46" i="3"/>
  <c r="H47" i="3"/>
  <c r="H48" i="3"/>
  <c r="H49" i="3"/>
  <c r="H50" i="3"/>
  <c r="H51" i="3"/>
  <c r="H52" i="3"/>
  <c r="H53" i="3"/>
  <c r="H54" i="3"/>
  <c r="H55" i="3"/>
  <c r="H56" i="3"/>
  <c r="H57" i="3"/>
  <c r="H5" i="3"/>
  <c r="H3" i="3"/>
  <c r="H4" i="3"/>
  <c r="H2" i="3"/>
  <c r="J56" i="3"/>
  <c r="E17" i="3"/>
  <c r="H45" i="1"/>
  <c r="F45" i="1"/>
  <c r="G19" i="1"/>
  <c r="G57" i="1" s="1"/>
  <c r="H19" i="1"/>
  <c r="H57" i="1" s="1"/>
  <c r="F19" i="1"/>
  <c r="F57" i="1" s="1"/>
  <c r="K56" i="3"/>
  <c r="H106" i="3"/>
</calcChain>
</file>

<file path=xl/sharedStrings.xml><?xml version="1.0" encoding="utf-8"?>
<sst xmlns="http://schemas.openxmlformats.org/spreadsheetml/2006/main" count="313" uniqueCount="190">
  <si>
    <t>מציע מס' ___: ________________________</t>
  </si>
  <si>
    <t>סעיף משנה</t>
  </si>
  <si>
    <t>תת סעיף</t>
  </si>
  <si>
    <t>ציון</t>
  </si>
  <si>
    <t>משקל</t>
  </si>
  <si>
    <t>נתון שהוצג</t>
  </si>
  <si>
    <t>ציון לסעיף</t>
  </si>
  <si>
    <t>3-5 שנות ניסיון</t>
  </si>
  <si>
    <t>מעל 7 שנות ניסיון</t>
  </si>
  <si>
    <t>7-8 שנות ניסיון</t>
  </si>
  <si>
    <t>מעל 8 שנות ניסיון</t>
  </si>
  <si>
    <t>ניסיונו של המציע בארגון חוגי  העשרה בתחום המדעים</t>
  </si>
  <si>
    <t>מעל 72 שעות פעילות</t>
  </si>
  <si>
    <t>משרד המדע והטכנולוגיה</t>
  </si>
  <si>
    <t>שימוש בציוד מתכלה</t>
  </si>
  <si>
    <t>שימוש בציוד קבוע</t>
  </si>
  <si>
    <t>50- 30 אש"ח</t>
  </si>
  <si>
    <t>ציון משוקלל</t>
  </si>
  <si>
    <t>51-100 אש"ח</t>
  </si>
  <si>
    <t>מעל 100 אש"ח</t>
  </si>
  <si>
    <t>סה"כ</t>
  </si>
  <si>
    <t>1-10</t>
  </si>
  <si>
    <t>6-7 שנות ניסיון</t>
  </si>
  <si>
    <t>5-6 שנות ניסיון</t>
  </si>
  <si>
    <t>מ- 49 עד 72 שעות פעילות</t>
  </si>
  <si>
    <t>4-5 שנות ניסיון</t>
  </si>
  <si>
    <t>מ- 25 עד 48 שעות פעילות</t>
  </si>
  <si>
    <t>מ-73 עד 96 שעות</t>
  </si>
  <si>
    <t>מעל 96 שעות פעילות</t>
  </si>
  <si>
    <t>בחוג אשר התקציב המבוקש במסגרתו הינו עד 20,000 ₪</t>
  </si>
  <si>
    <t>שימוש בעזרים (מצגות, סרטים וכדו')</t>
  </si>
  <si>
    <t xml:space="preserve">מ- 25 עד 30 משתתפים </t>
  </si>
  <si>
    <t>ניסיון שלילי</t>
  </si>
  <si>
    <t>שנות ניסיון בארגון חוגי ההעשרה בתחום המדעים</t>
  </si>
  <si>
    <t>3-5 חוגים</t>
  </si>
  <si>
    <t>6-7 חוגים</t>
  </si>
  <si>
    <t>מעל 7 חוגים</t>
  </si>
  <si>
    <t xml:space="preserve">התרשמות כללית מתכני החוג ומהאלמנטים היישומיים אשר יעשה בהם שימוש במהלך החוג (במסגרת זו יינתן ניקוד על מקוריות בדרך העברת החוגים, התעסקות בתחומים מדעיים ייחודיים, התנסויות מעשיות כגון בניית דגמים, לימודי שטח וכדו') </t>
  </si>
  <si>
    <t xml:space="preserve">תכני החוג ואופן העברת החוג, לרבות שימוש בכלי עזר ומכשור  מקצועי </t>
  </si>
  <si>
    <t>ממוצע שנות הניסיון של אנשי סגל ההוראה כמרצים/ מורים / לבורנטים/ חוקרים התחום הרלוונטי</t>
  </si>
  <si>
    <t>ממוצע שנות הניסיון של אנשי סגל ההוראה בהעברת חוגים בתחום הרלוונטי</t>
  </si>
  <si>
    <t>איכות מנגנון הפיקוח והבקרה על ביצוע החוג</t>
  </si>
  <si>
    <t>הכשרתם של רוב סגל ההוראה בחוג</t>
  </si>
  <si>
    <t>העמדת רכז ייעודי לצורכי פיקוח ובקרה על ביצוע החוג (נוסף על איש הקשר/מנהל הפרויקט)</t>
  </si>
  <si>
    <t>עריכת צפיות ומשובים למעבירי החוג</t>
  </si>
  <si>
    <t>הגשה מסודרת וברורה, הכוללת מילוי טופס ההגשה בשלמותו וצירוף כל המסמכים הנדרשים</t>
  </si>
  <si>
    <t>ביצוע משובים למשתתפי החוג במהלך החוג ובסופו</t>
  </si>
  <si>
    <t>איכות כוח האדם המוצע לביצוע החוג</t>
  </si>
  <si>
    <t>ניסיון חיובי במיוחד</t>
  </si>
  <si>
    <r>
      <t xml:space="preserve">מספר החוגים בתחום המדעים שבוצעו בעבר
</t>
    </r>
    <r>
      <rPr>
        <sz val="8"/>
        <rFont val="David"/>
        <family val="2"/>
        <charset val="177"/>
      </rPr>
      <t>(אם מדובר בחוג החוזר על עצמו במשך מספר שנים, החוג ייספר רק פעם אחת)</t>
    </r>
  </si>
  <si>
    <t>תואר שני ומעלה</t>
  </si>
  <si>
    <t>בחוג אשר התקציב המבוקש במסגרתו גבוה מ-35,000 ₪</t>
  </si>
  <si>
    <t>מ-73 עד 96 שעות פעילות</t>
  </si>
  <si>
    <t>אין ניסיון חיובי במיוחד / אין ניסיון כלל</t>
  </si>
  <si>
    <r>
      <t xml:space="preserve">משך החוג 
</t>
    </r>
    <r>
      <rPr>
        <sz val="8"/>
        <rFont val="David"/>
        <family val="2"/>
        <charset val="177"/>
      </rPr>
      <t xml:space="preserve">(אם ההצעה כוללת מספר סדרות מפגשים, ההתייחסות במסגרת זו תהיה לסדרת המפגשים הארוכה ביותר </t>
    </r>
    <r>
      <rPr>
        <u/>
        <sz val="8"/>
        <rFont val="David"/>
        <family val="2"/>
        <charset val="177"/>
      </rPr>
      <t xml:space="preserve">ולא </t>
    </r>
    <r>
      <rPr>
        <sz val="8"/>
        <rFont val="David"/>
        <family val="2"/>
        <charset val="177"/>
      </rPr>
      <t xml:space="preserve">לכלל הסדרות יחד) </t>
    </r>
  </si>
  <si>
    <t>בחוג אשר התקציב המבוקש במסגרתו גבוה מ-20,000 ₪ ועד 35,000 ש"ח</t>
  </si>
  <si>
    <t>העמדת ציוד אישי למשתתף (ערכות למידה וניסוי לתלמיד וכדו').
[העמדת מחשב לכל תלמיד (נייח או נייד) - לא תחשב לעניין זה), אלא אם כן מדובר בציוד אשר התלמיד לוקח לביתו].</t>
  </si>
  <si>
    <r>
      <t xml:space="preserve">מספר המשתתפים בחוג
</t>
    </r>
    <r>
      <rPr>
        <sz val="8"/>
        <rFont val="David"/>
        <family val="2"/>
        <charset val="177"/>
      </rPr>
      <t xml:space="preserve">(אם ההצעה כוללת הצעה לביצוע מספר סדרות מפגשים, ההתייחסות תהיה </t>
    </r>
    <r>
      <rPr>
        <u/>
        <sz val="8"/>
        <rFont val="David"/>
        <family val="2"/>
        <charset val="177"/>
      </rPr>
      <t>לסה"כ</t>
    </r>
    <r>
      <rPr>
        <sz val="8"/>
        <rFont val="David"/>
        <family val="2"/>
        <charset val="177"/>
      </rPr>
      <t xml:space="preserve"> מספר המשתתפים בכל סדרות המשתתפים יחד) </t>
    </r>
  </si>
  <si>
    <t>מ-16 עד 24 משתתפים</t>
  </si>
  <si>
    <t>ממוצע היקף כספי לחוג (מבין החוגים שבוצעו בעבר)</t>
  </si>
  <si>
    <t xml:space="preserve">הנושא: קול קורא לביצוע חוגים מדעיים ברשויות המקומיות, במתנ"סים ובמינהלים קהילתיים 2013
</t>
  </si>
  <si>
    <t>מציע</t>
  </si>
  <si>
    <t>ציון מפ"ל</t>
  </si>
  <si>
    <r>
      <t>X</t>
    </r>
    <r>
      <rPr>
        <u/>
        <sz val="11"/>
        <color indexed="8"/>
        <rFont val="Arial"/>
        <family val="2"/>
      </rPr>
      <t>&lt;</t>
    </r>
    <r>
      <rPr>
        <sz val="11"/>
        <color theme="1"/>
        <rFont val="Arial"/>
        <family val="2"/>
        <charset val="177"/>
        <scheme val="minor"/>
      </rPr>
      <t>50</t>
    </r>
  </si>
  <si>
    <t>סכום למימון חוג על ידי המשרד אחוז מהבקשה עד לגובה 50,000</t>
  </si>
  <si>
    <t>דירוג</t>
  </si>
  <si>
    <t>מספר מציע</t>
  </si>
  <si>
    <t>שם החוג</t>
  </si>
  <si>
    <t>מספר תלמידים</t>
  </si>
  <si>
    <t>שם המציע</t>
  </si>
  <si>
    <t>תקציב מבוקש מלא</t>
  </si>
  <si>
    <t>חשיפה, היכרות וביצוע מדעים מחקריים כל השלבים,משלב התכנון, ביצוע, עיבוד נתונים,וכתיבת עבודה מחקרית כולל הסבר, מסקנות וביבליוגרפיה.</t>
  </si>
  <si>
    <t>מועצה מקומית ביר אלמכסור</t>
  </si>
  <si>
    <t>עיריית שפרעם</t>
  </si>
  <si>
    <t>מדעי החיים ורפואה</t>
  </si>
  <si>
    <t>מתנ"ס נחל שורק (ע"ר) עמותה מס' 580464619</t>
  </si>
  <si>
    <t xml:space="preserve">מדעי החיים והרפואה: החוג יעסוק בקשת הרחבה הקשורה באספקטים השונים ברפואה: אנטומיה, כירורגיה, מחלות, אתיקה והתפתחות הרפואה. </t>
  </si>
  <si>
    <t xml:space="preserve">מועצה אזורית מטה -אשר </t>
  </si>
  <si>
    <t>מדעים מדוייקים</t>
  </si>
  <si>
    <t>מועצה אזורית מטה בינימין</t>
  </si>
  <si>
    <t>לימודי פיסיקה באמצעות רובוטיקה</t>
  </si>
  <si>
    <t>מועצה מקומית ראמה</t>
  </si>
  <si>
    <t>מרכז קהילתי בשלומי ע"ש גרין בע"מ חל"ץ</t>
  </si>
  <si>
    <t>מועצה מקומית אעבלין</t>
  </si>
  <si>
    <t>מרכז קהילתי בקרית ים ע"ש מנדל בע"מ (חל"צ)</t>
  </si>
  <si>
    <t>חינוך לזהירות בדרכים- רובוט חכם על כביש חכם</t>
  </si>
  <si>
    <t xml:space="preserve">מועצה מקומית בית ג'אן </t>
  </si>
  <si>
    <t>מועצה מקומית יאנוח - ג'ת</t>
  </si>
  <si>
    <t>מועצה מקומית מג'דל שמס</t>
  </si>
  <si>
    <t>מתנ"ס - עמותה לפעילות קהילתית, מג'אר</t>
  </si>
  <si>
    <t>מועצה אזורית כאבול</t>
  </si>
  <si>
    <t xml:space="preserve"> I-TECH WITH YOU מכשיר בני נוער למקצועות טכנולוגיים</t>
  </si>
  <si>
    <t>עיריית רמלה</t>
  </si>
  <si>
    <t>ביצוע מחקרים מעמיקים בפיזיקה של תמידי תיכון</t>
  </si>
  <si>
    <t>מצויינות 2000 (מדעיים ניסויים, חשיבה מתמטית, חלל, אסטרופיסיקה, טכנולוגיה)</t>
  </si>
  <si>
    <t>מתנ"ס נחל שורק (ע"ר) עמותה מס' 580464618</t>
  </si>
  <si>
    <t>אסטרונומיה וטיסות חלל</t>
  </si>
  <si>
    <t>תפוח פיס טייבה - מרכז קהילתי</t>
  </si>
  <si>
    <t>עיריית אשקלון</t>
  </si>
  <si>
    <t>רובוטיקה למתקדמים- תכנון, הניית רובוטים שונים בעלי אפשרויות רבות, תכנות באמצעות מחשב והפעלת הרובוט.</t>
  </si>
  <si>
    <t>מטה נוער מועצה מקומית אפרת</t>
  </si>
  <si>
    <t>בקרה וקוד פתוח - היכרות עם העולם הבקרים, חומרה ותוכנה בקוד פתוח. שיעורים על קצה הטכנולוגיה פורצת הדרך בעולם.</t>
  </si>
  <si>
    <t>מרכז קהילתי כסייפה</t>
  </si>
  <si>
    <t>עיריית נצרת עילית</t>
  </si>
  <si>
    <t>I-TECH מאפשר למשתתפיו לטעום ממגוון טכנולוגיות חדשניות, להכיר ולהתנסות בתפקידים שונים מעולם ההיי טק</t>
  </si>
  <si>
    <t xml:space="preserve">עיריית אילת  </t>
  </si>
  <si>
    <t>עיריית כרמיאל</t>
  </si>
  <si>
    <t>עיריית שדרות</t>
  </si>
  <si>
    <t>מרכז קהילתי אזורי - מתנ"ס גוש עציון</t>
  </si>
  <si>
    <t>רשת מרכזים קהילתיים בית שמש - מתנ"ס מאירהוף</t>
  </si>
  <si>
    <t xml:space="preserve">פרחי רובוטיקה- ערכת הרובוטיקה NXT- לחטיבת הביניים </t>
  </si>
  <si>
    <t xml:space="preserve">עיריית כפר קאסם </t>
  </si>
  <si>
    <t>חוגי מדע לנוער</t>
  </si>
  <si>
    <t>מועצה מקומית ירוחם</t>
  </si>
  <si>
    <t>תעופה על קצה הכנף - העקרונות הפיסיקליים של התעופה</t>
  </si>
  <si>
    <t>יצירת מולטימדיה בתוכנת ADOBE FLASH בשילוב תוכנות באקשן סקריפט</t>
  </si>
  <si>
    <t>עיריית בית"ר עילית</t>
  </si>
  <si>
    <t>עריכת וידאו</t>
  </si>
  <si>
    <t>עיריית קרית שמונה</t>
  </si>
  <si>
    <t>תכנות ומדעי המחשב, שפת C לחטיבות הביניים</t>
  </si>
  <si>
    <t>העשרה בתחומי המדע</t>
  </si>
  <si>
    <t>מועצה מקומית קדומים</t>
  </si>
  <si>
    <t>אוריינות מדעית טכנולוגית</t>
  </si>
  <si>
    <t xml:space="preserve">קלנסואה - מתנ"ס - מרכז קהילתי </t>
  </si>
  <si>
    <t>רובוטיקה</t>
  </si>
  <si>
    <t>מועצה אזורית עמק המעיינות (לשעבר בקעת בית שאן)</t>
  </si>
  <si>
    <t xml:space="preserve">מרכז קהילתי טירה </t>
  </si>
  <si>
    <t>טיפול במים מושבים בעזרת אצות חד תאיות</t>
  </si>
  <si>
    <t>מועצה אזורית מנשה</t>
  </si>
  <si>
    <t>מועצה איזורית שדות נגב</t>
  </si>
  <si>
    <t>מתנ"ס מרחבים - מועצה אזורית מרחבים</t>
  </si>
  <si>
    <t>עיריית קריית אתא</t>
  </si>
  <si>
    <t>מועצה מקומית ירכא</t>
  </si>
  <si>
    <t>עיריית אלעד</t>
  </si>
  <si>
    <t>רפואה</t>
  </si>
  <si>
    <t>עיריית אופקים</t>
  </si>
  <si>
    <t>עיריית נצרת</t>
  </si>
  <si>
    <t>מועצה מקומית שגב שלום</t>
  </si>
  <si>
    <t>מתנ"ס  דנוור - גרעין התורני - לוד</t>
  </si>
  <si>
    <t>מועצה אזורית אבו בסמה</t>
  </si>
  <si>
    <t>מרכז קהילתי - מתנ"ס חורה</t>
  </si>
  <si>
    <t xml:space="preserve">מועצה מקומית ירכא </t>
  </si>
  <si>
    <t>מדע בחיי היומיום</t>
  </si>
  <si>
    <t>מתנ"ס מעלה מרכז ערכי למגזר החרדי - עיריית אשדוד</t>
  </si>
  <si>
    <t>טכנולוגית גוף האדם</t>
  </si>
  <si>
    <t>מועצה מקומית קריית ארבע</t>
  </si>
  <si>
    <t>אוריינות מחשבים</t>
  </si>
  <si>
    <t>מועצה מקומית קרית יערים</t>
  </si>
  <si>
    <t>מרכז קהילתי - מתנ"ס ערערה</t>
  </si>
  <si>
    <t>אסטרונומיה</t>
  </si>
  <si>
    <t>ניסויים מדעיים בביולוגיה, פיזיקה וכימיה</t>
  </si>
  <si>
    <t>עיריית באקה אלג'רבייה באמצעות תפוח באקה (מרכז מדע, טכנולוגיה ואומנות)</t>
  </si>
  <si>
    <t>מדע וטכנולוגיות לבני הנוער</t>
  </si>
  <si>
    <t>עיריית מודיעין עילית</t>
  </si>
  <si>
    <t>עיריית קרית ביאליק</t>
  </si>
  <si>
    <t>מועצה מקומית קריית עקרון</t>
  </si>
  <si>
    <t>A105</t>
  </si>
  <si>
    <t>כך או אחרת האנרגיה נשמרת</t>
  </si>
  <si>
    <t>אלקטרוניקה ורובוטיקה</t>
  </si>
  <si>
    <t>מתנ"ס גבעת זאב</t>
  </si>
  <si>
    <t>מדענים צעירים- החוג מתמקד בשלושת מקצועות היסוד של המדעים המדוייקים: פיזיקה, כימיה וביולוגיה. התלמידים יחקרו תוך עבודה אינטנסיבית במעבדה וביצוע ניסויים</t>
  </si>
  <si>
    <t xml:space="preserve">עיריית כפר סבא </t>
  </si>
  <si>
    <t xml:space="preserve">3 קבוצות חוגים בתחום החלל: 1. חקר החלל ואסטרונומיה    2.חוג באסרונומיה בסיסית 3. קורס הכנה לעבודות גמר </t>
  </si>
  <si>
    <t>עיריית גבעתיים - מצפה הכוכבים של גבעתיים</t>
  </si>
  <si>
    <t>מדע הביוטכנולוגיה בשירות האדם והסביבה</t>
  </si>
  <si>
    <t xml:space="preserve">מועצה מקומית אלקנה </t>
  </si>
  <si>
    <t>עיריית יבנה</t>
  </si>
  <si>
    <t>פרחי וטרינריה</t>
  </si>
  <si>
    <r>
      <t>90</t>
    </r>
    <r>
      <rPr>
        <u/>
        <sz val="11"/>
        <color indexed="8"/>
        <rFont val="Arial"/>
        <family val="2"/>
      </rPr>
      <t>&lt;</t>
    </r>
    <r>
      <rPr>
        <sz val="11"/>
        <color theme="1"/>
        <rFont val="Arial"/>
        <family val="2"/>
        <charset val="177"/>
        <scheme val="minor"/>
      </rPr>
      <t>100</t>
    </r>
  </si>
  <si>
    <r>
      <t>80&lt;X</t>
    </r>
    <r>
      <rPr>
        <u/>
        <sz val="11"/>
        <color indexed="8"/>
        <rFont val="Arial"/>
        <family val="2"/>
      </rPr>
      <t>&lt;</t>
    </r>
    <r>
      <rPr>
        <sz val="11"/>
        <color theme="1"/>
        <rFont val="Arial"/>
        <family val="2"/>
        <charset val="177"/>
        <scheme val="minor"/>
      </rPr>
      <t>90</t>
    </r>
  </si>
  <si>
    <r>
      <t>70&lt;X</t>
    </r>
    <r>
      <rPr>
        <u/>
        <sz val="11"/>
        <color indexed="8"/>
        <rFont val="Arial"/>
        <family val="2"/>
      </rPr>
      <t>&lt;</t>
    </r>
    <r>
      <rPr>
        <sz val="11"/>
        <color theme="1"/>
        <rFont val="Arial"/>
        <family val="2"/>
        <charset val="177"/>
        <scheme val="minor"/>
      </rPr>
      <t>80</t>
    </r>
  </si>
  <si>
    <r>
      <t>50&lt;X</t>
    </r>
    <r>
      <rPr>
        <u/>
        <sz val="11"/>
        <color indexed="8"/>
        <rFont val="Arial"/>
        <family val="2"/>
      </rPr>
      <t>&lt;</t>
    </r>
    <r>
      <rPr>
        <sz val="11"/>
        <color theme="1"/>
        <rFont val="Arial"/>
        <family val="2"/>
        <charset val="177"/>
        <scheme val="minor"/>
      </rPr>
      <t>60</t>
    </r>
  </si>
  <si>
    <r>
      <t>60&lt;X</t>
    </r>
    <r>
      <rPr>
        <u/>
        <sz val="11"/>
        <color indexed="8"/>
        <rFont val="Arial"/>
        <family val="2"/>
      </rPr>
      <t>&lt;70</t>
    </r>
  </si>
  <si>
    <t>סכום לפי ציון טבלה 1</t>
  </si>
  <si>
    <t>מימון לפי ציון</t>
  </si>
  <si>
    <t>אפשרות א'</t>
  </si>
  <si>
    <t>אפשרות ב'</t>
  </si>
  <si>
    <t xml:space="preserve"> מיקום הרשות ביישובים הנמצאים באשכול 1-5 לפי הדירוג הסוציו-אקומוני של הרשויות העדכני של הלמ"ס, או ביישובים המוגדרים כאזורי העדיפות הלאומית, כפי שנקבעו בהחלטת הממשלה מס' 1060 מיום 13.12.2009</t>
  </si>
  <si>
    <t>התרשמות מאופן ביצוע התחייבויות קודמות עם המשרד(בשנים 2010-2012) לרבות עמידה בלוח זמנים, איכות העבודה ורמת השירות בהתאם לביצוע הפעילות בפועל ביחס להתחייבות מראש, ולאור הערות הגוף המבקר מטעם המשרד.</t>
  </si>
  <si>
    <t>התרשמות כללית מאיכות החוג המוצע מבחינה פדגוגית</t>
  </si>
  <si>
    <t>רמה סבירה</t>
  </si>
  <si>
    <t>רמה טובה</t>
  </si>
  <si>
    <t>רמה גבוהה</t>
  </si>
  <si>
    <t>הוצאות נלוות לא סבירות</t>
  </si>
  <si>
    <t>הוצאות נלוות סבירות</t>
  </si>
  <si>
    <t>עלות שעת חוג למשתתף יחס גבוה מאד (מעל 40 ₪ לשעה)</t>
  </si>
  <si>
    <t>עלות שעת חוג למשתתף יחס בינוני (20-30 ₪ לשעה)</t>
  </si>
  <si>
    <t>עלות שעת חוג למשתתף יחס נמוך (פחות מ20  ₪ לשעה)</t>
  </si>
  <si>
    <t>עלות שעת חוג למשתתף יחס גבוה (30-40  ₪ לשעה)</t>
  </si>
  <si>
    <t>סבירות הנספח התקציבי [עלות שעת חוג למשתתף (מחיר מבוקש לחלק למספר משתתפים לחלק למספר שעות) והוצאות נלוות]</t>
  </si>
</sst>
</file>

<file path=xl/styles.xml><?xml version="1.0" encoding="utf-8"?>
<styleSheet xmlns="http://schemas.openxmlformats.org/spreadsheetml/2006/main" xmlns:mc="http://schemas.openxmlformats.org/markup-compatibility/2006" xmlns:x14ac="http://schemas.microsoft.com/office/spreadsheetml/2009/9/ac" mc:Ignorable="x14ac">
  <fonts count="24" x14ac:knownFonts="1">
    <font>
      <sz val="11"/>
      <color theme="1"/>
      <name val="Arial"/>
      <family val="2"/>
      <charset val="177"/>
      <scheme val="minor"/>
    </font>
    <font>
      <b/>
      <sz val="11"/>
      <name val="David"/>
      <family val="2"/>
      <charset val="177"/>
    </font>
    <font>
      <b/>
      <sz val="12"/>
      <name val="David"/>
      <family val="2"/>
      <charset val="177"/>
    </font>
    <font>
      <b/>
      <sz val="9"/>
      <name val="David"/>
      <family val="2"/>
      <charset val="177"/>
    </font>
    <font>
      <b/>
      <sz val="8"/>
      <name val="Arial"/>
      <family val="2"/>
      <charset val="177"/>
    </font>
    <font>
      <b/>
      <sz val="10"/>
      <name val="Arial"/>
      <family val="2"/>
      <charset val="177"/>
    </font>
    <font>
      <b/>
      <sz val="10"/>
      <name val="David"/>
      <family val="2"/>
      <charset val="177"/>
    </font>
    <font>
      <sz val="10"/>
      <name val="David"/>
      <family val="2"/>
      <charset val="177"/>
    </font>
    <font>
      <sz val="11"/>
      <name val="David"/>
      <family val="2"/>
      <charset val="177"/>
    </font>
    <font>
      <b/>
      <u/>
      <sz val="16"/>
      <name val="David"/>
      <family val="2"/>
      <charset val="177"/>
    </font>
    <font>
      <sz val="9"/>
      <name val="David"/>
      <family val="2"/>
      <charset val="177"/>
    </font>
    <font>
      <b/>
      <sz val="9"/>
      <name val="David"/>
      <family val="2"/>
      <charset val="177"/>
    </font>
    <font>
      <sz val="8"/>
      <name val="David"/>
      <family val="2"/>
      <charset val="177"/>
    </font>
    <font>
      <u/>
      <sz val="8"/>
      <name val="David"/>
      <family val="2"/>
      <charset val="177"/>
    </font>
    <font>
      <u/>
      <sz val="11"/>
      <color indexed="8"/>
      <name val="Arial"/>
      <family val="2"/>
    </font>
    <font>
      <sz val="11"/>
      <color theme="1"/>
      <name val="Arial"/>
      <family val="2"/>
      <charset val="177"/>
      <scheme val="minor"/>
    </font>
    <font>
      <b/>
      <sz val="11"/>
      <color theme="1"/>
      <name val="Arial"/>
      <family val="2"/>
      <charset val="177"/>
      <scheme val="minor"/>
    </font>
    <font>
      <sz val="10"/>
      <color theme="1"/>
      <name val="Arial"/>
      <family val="2"/>
      <charset val="177"/>
      <scheme val="minor"/>
    </font>
    <font>
      <sz val="11"/>
      <name val="Arial"/>
      <family val="2"/>
      <charset val="177"/>
      <scheme val="minor"/>
    </font>
    <font>
      <b/>
      <sz val="11"/>
      <color rgb="FF002060"/>
      <name val="Arial"/>
      <family val="2"/>
      <scheme val="minor"/>
    </font>
    <font>
      <b/>
      <sz val="11"/>
      <color rgb="FFFF0000"/>
      <name val="David"/>
      <family val="2"/>
      <charset val="177"/>
    </font>
    <font>
      <b/>
      <sz val="10"/>
      <color rgb="FFFF0000"/>
      <name val="David"/>
      <family val="2"/>
      <charset val="177"/>
    </font>
    <font>
      <b/>
      <sz val="11"/>
      <color rgb="FFFF0000"/>
      <name val="Arial"/>
      <family val="2"/>
      <charset val="177"/>
      <scheme val="minor"/>
    </font>
    <font>
      <b/>
      <sz val="11"/>
      <color theme="1"/>
      <name val="Arial"/>
      <family val="2"/>
      <scheme val="minor"/>
    </font>
  </fonts>
  <fills count="4">
    <fill>
      <patternFill patternType="none"/>
    </fill>
    <fill>
      <patternFill patternType="gray125"/>
    </fill>
    <fill>
      <patternFill patternType="solid">
        <fgColor indexed="9"/>
        <bgColor indexed="64"/>
      </patternFill>
    </fill>
    <fill>
      <patternFill patternType="solid">
        <fgColor rgb="FFFFFF00"/>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2">
    <xf numFmtId="0" fontId="0" fillId="0" borderId="0"/>
    <xf numFmtId="9" fontId="15" fillId="0" borderId="0" applyFont="0" applyFill="0" applyBorder="0" applyAlignment="0" applyProtection="0"/>
  </cellStyleXfs>
  <cellXfs count="93">
    <xf numFmtId="0" fontId="0" fillId="0" borderId="0" xfId="0"/>
    <xf numFmtId="22" fontId="5" fillId="0" borderId="0" xfId="0" applyNumberFormat="1" applyFont="1" applyFill="1" applyBorder="1" applyAlignment="1">
      <alignment horizontal="center" vertical="center"/>
    </xf>
    <xf numFmtId="0" fontId="7" fillId="0" borderId="1" xfId="0" applyFont="1" applyFill="1" applyBorder="1" applyAlignment="1">
      <alignment horizontal="center" vertical="center" wrapText="1" readingOrder="2"/>
    </xf>
    <xf numFmtId="0" fontId="1" fillId="0" borderId="1" xfId="0" applyFont="1" applyFill="1" applyBorder="1" applyAlignment="1">
      <alignment horizontal="center" vertical="center" wrapText="1" readingOrder="2"/>
    </xf>
    <xf numFmtId="49" fontId="7" fillId="0" borderId="1" xfId="0" applyNumberFormat="1" applyFont="1" applyFill="1" applyBorder="1" applyAlignment="1">
      <alignment horizontal="center" vertical="center" wrapText="1" readingOrder="2"/>
    </xf>
    <xf numFmtId="9" fontId="8" fillId="0" borderId="1" xfId="0" applyNumberFormat="1" applyFont="1" applyFill="1" applyBorder="1" applyAlignment="1">
      <alignment horizontal="center" vertical="center" wrapText="1" readingOrder="2"/>
    </xf>
    <xf numFmtId="0" fontId="1" fillId="0" borderId="0" xfId="0" applyFont="1" applyFill="1" applyBorder="1" applyAlignment="1">
      <alignment horizontal="center" vertical="center" wrapText="1" readingOrder="2"/>
    </xf>
    <xf numFmtId="0" fontId="0" fillId="0" borderId="0" xfId="0" applyFont="1" applyBorder="1" applyAlignment="1">
      <alignment horizontal="center" vertical="center" wrapText="1"/>
    </xf>
    <xf numFmtId="0" fontId="0" fillId="0" borderId="0" xfId="0" applyFont="1" applyBorder="1" applyAlignment="1">
      <alignment horizontal="center" vertical="center"/>
    </xf>
    <xf numFmtId="9" fontId="1" fillId="0" borderId="1" xfId="0" applyNumberFormat="1" applyFont="1" applyFill="1" applyBorder="1" applyAlignment="1">
      <alignment horizontal="center" vertical="center" wrapText="1" readingOrder="2"/>
    </xf>
    <xf numFmtId="0" fontId="2" fillId="0" borderId="0" xfId="0" applyFont="1" applyFill="1" applyBorder="1" applyAlignment="1">
      <alignment horizontal="center" vertical="center" wrapText="1" readingOrder="2"/>
    </xf>
    <xf numFmtId="0" fontId="3" fillId="0" borderId="0" xfId="0" applyFont="1" applyFill="1" applyBorder="1" applyAlignment="1">
      <alignment horizontal="center" vertical="center"/>
    </xf>
    <xf numFmtId="0" fontId="4" fillId="0" borderId="0" xfId="0" applyFont="1" applyFill="1" applyBorder="1" applyAlignment="1">
      <alignment horizontal="center" vertical="center"/>
    </xf>
    <xf numFmtId="0" fontId="6" fillId="0" borderId="0" xfId="0" applyFont="1" applyFill="1" applyBorder="1" applyAlignment="1">
      <alignment horizontal="center" vertical="center"/>
    </xf>
    <xf numFmtId="0" fontId="11" fillId="0" borderId="0" xfId="0" applyFont="1" applyFill="1" applyBorder="1" applyAlignment="1">
      <alignment horizontal="center" vertical="center"/>
    </xf>
    <xf numFmtId="0" fontId="0" fillId="0" borderId="0" xfId="0" applyBorder="1" applyAlignment="1">
      <alignment horizontal="center" vertical="center"/>
    </xf>
    <xf numFmtId="0" fontId="0" fillId="0" borderId="0" xfId="0" applyFill="1" applyBorder="1" applyAlignment="1">
      <alignment horizontal="center" vertical="center"/>
    </xf>
    <xf numFmtId="0" fontId="17" fillId="0" borderId="0" xfId="0" applyFont="1" applyBorder="1" applyAlignment="1">
      <alignment horizontal="center" vertical="center"/>
    </xf>
    <xf numFmtId="0" fontId="0" fillId="0" borderId="0" xfId="0" applyAlignment="1">
      <alignment horizontal="center" vertical="center"/>
    </xf>
    <xf numFmtId="0" fontId="16" fillId="0" borderId="0" xfId="0" applyFont="1" applyBorder="1" applyAlignment="1">
      <alignment horizontal="center" vertical="center"/>
    </xf>
    <xf numFmtId="0" fontId="16" fillId="0" borderId="0" xfId="0" applyFont="1" applyAlignment="1">
      <alignment horizontal="center" vertical="center"/>
    </xf>
    <xf numFmtId="0" fontId="6" fillId="0" borderId="1" xfId="0" applyFont="1" applyFill="1" applyBorder="1" applyAlignment="1">
      <alignment horizontal="center" vertical="center" wrapText="1" readingOrder="2"/>
    </xf>
    <xf numFmtId="0" fontId="6" fillId="0" borderId="0" xfId="0" applyFont="1" applyFill="1" applyBorder="1" applyAlignment="1">
      <alignment horizontal="center" vertical="center" wrapText="1" readingOrder="2"/>
    </xf>
    <xf numFmtId="0" fontId="7" fillId="0" borderId="1" xfId="0" applyNumberFormat="1" applyFont="1" applyFill="1" applyBorder="1" applyAlignment="1">
      <alignment horizontal="center" vertical="center" wrapText="1" readingOrder="2"/>
    </xf>
    <xf numFmtId="0" fontId="7" fillId="0" borderId="2" xfId="0" applyFont="1" applyFill="1" applyBorder="1" applyAlignment="1">
      <alignment horizontal="center" vertical="center" wrapText="1" readingOrder="2"/>
    </xf>
    <xf numFmtId="0" fontId="7" fillId="0" borderId="1" xfId="0" applyFont="1" applyFill="1" applyBorder="1" applyAlignment="1">
      <alignment horizontal="center" vertical="center" readingOrder="2"/>
    </xf>
    <xf numFmtId="9" fontId="7" fillId="0" borderId="3" xfId="0" applyNumberFormat="1" applyFont="1" applyFill="1" applyBorder="1" applyAlignment="1">
      <alignment horizontal="center" vertical="center" wrapText="1" readingOrder="2"/>
    </xf>
    <xf numFmtId="0" fontId="18" fillId="0" borderId="1" xfId="0" applyFont="1" applyBorder="1" applyAlignment="1">
      <alignment horizontal="center" vertical="center" wrapText="1"/>
    </xf>
    <xf numFmtId="0" fontId="18" fillId="0" borderId="1" xfId="0" applyFont="1" applyBorder="1" applyAlignment="1">
      <alignment horizontal="center" vertical="center"/>
    </xf>
    <xf numFmtId="9" fontId="1" fillId="0" borderId="1" xfId="1" applyFont="1" applyFill="1" applyBorder="1" applyAlignment="1">
      <alignment horizontal="center" vertical="center" wrapText="1" readingOrder="2"/>
    </xf>
    <xf numFmtId="9" fontId="0" fillId="0" borderId="0" xfId="0" applyNumberFormat="1"/>
    <xf numFmtId="0" fontId="19" fillId="0" borderId="0" xfId="0" applyFont="1"/>
    <xf numFmtId="0" fontId="1" fillId="3" borderId="1" xfId="0" applyFont="1" applyFill="1" applyBorder="1" applyAlignment="1">
      <alignment horizontal="center" vertical="center" readingOrder="2"/>
    </xf>
    <xf numFmtId="0" fontId="20" fillId="3" borderId="1" xfId="0" applyFont="1" applyFill="1" applyBorder="1" applyAlignment="1">
      <alignment horizontal="center" vertical="center" readingOrder="2"/>
    </xf>
    <xf numFmtId="0" fontId="2" fillId="3" borderId="1" xfId="0" applyFont="1" applyFill="1" applyBorder="1" applyAlignment="1">
      <alignment horizontal="center" vertical="center" wrapText="1" readingOrder="2"/>
    </xf>
    <xf numFmtId="0" fontId="21" fillId="0" borderId="4" xfId="0" applyFont="1" applyFill="1" applyBorder="1" applyAlignment="1">
      <alignment horizontal="center" vertical="center" wrapText="1" readingOrder="2"/>
    </xf>
    <xf numFmtId="0" fontId="1" fillId="3" borderId="1" xfId="0" applyFont="1" applyFill="1" applyBorder="1" applyAlignment="1">
      <alignment horizontal="center" vertical="center" wrapText="1" readingOrder="2"/>
    </xf>
    <xf numFmtId="3" fontId="0" fillId="0" borderId="0" xfId="0" applyNumberFormat="1" applyAlignment="1">
      <alignment horizontal="center" vertical="center"/>
    </xf>
    <xf numFmtId="0" fontId="21" fillId="2" borderId="4" xfId="0" applyFont="1" applyFill="1" applyBorder="1" applyAlignment="1">
      <alignment horizontal="center" vertical="center" wrapText="1" readingOrder="2"/>
    </xf>
    <xf numFmtId="0" fontId="7" fillId="3" borderId="5" xfId="0" applyFont="1" applyFill="1" applyBorder="1" applyAlignment="1">
      <alignment horizontal="center" vertical="center" wrapText="1" readingOrder="2"/>
    </xf>
    <xf numFmtId="0" fontId="22" fillId="0" borderId="0" xfId="0" applyFont="1" applyFill="1" applyBorder="1" applyAlignment="1">
      <alignment horizontal="center" vertical="center"/>
    </xf>
    <xf numFmtId="0" fontId="22" fillId="0" borderId="0" xfId="0" applyFont="1" applyAlignment="1">
      <alignment horizontal="center" vertical="center"/>
    </xf>
    <xf numFmtId="3" fontId="23" fillId="0" borderId="0" xfId="0" applyNumberFormat="1" applyFont="1" applyAlignment="1">
      <alignment horizontal="center" vertical="center" wrapText="1"/>
    </xf>
    <xf numFmtId="0" fontId="0" fillId="0" borderId="0" xfId="0" applyAlignment="1">
      <alignment wrapText="1"/>
    </xf>
    <xf numFmtId="0" fontId="18" fillId="0" borderId="1" xfId="0" applyFont="1" applyBorder="1" applyAlignment="1">
      <alignment horizontal="center" vertical="center"/>
    </xf>
    <xf numFmtId="0" fontId="0" fillId="0" borderId="0" xfId="0" applyFont="1" applyBorder="1" applyAlignment="1">
      <alignment horizontal="center" vertical="center" wrapText="1"/>
    </xf>
    <xf numFmtId="0" fontId="18" fillId="0" borderId="1" xfId="0" applyFont="1" applyBorder="1" applyAlignment="1">
      <alignment horizontal="center" vertical="center" wrapText="1"/>
    </xf>
    <xf numFmtId="0" fontId="0" fillId="0" borderId="0" xfId="0" applyFont="1" applyBorder="1" applyAlignment="1">
      <alignment horizontal="center" vertical="center"/>
    </xf>
    <xf numFmtId="0" fontId="7" fillId="0" borderId="7" xfId="0" applyFont="1" applyBorder="1" applyAlignment="1">
      <alignment horizontal="center" vertical="center" wrapText="1"/>
    </xf>
    <xf numFmtId="0" fontId="7" fillId="0" borderId="9" xfId="0" applyFont="1" applyBorder="1" applyAlignment="1">
      <alignment horizontal="center" vertical="center" wrapText="1"/>
    </xf>
    <xf numFmtId="9" fontId="8" fillId="0" borderId="2" xfId="0" applyNumberFormat="1" applyFont="1" applyFill="1" applyBorder="1" applyAlignment="1">
      <alignment horizontal="center" vertical="center" wrapText="1" readingOrder="2"/>
    </xf>
    <xf numFmtId="9" fontId="8" fillId="0" borderId="6" xfId="0" applyNumberFormat="1" applyFont="1" applyFill="1" applyBorder="1" applyAlignment="1">
      <alignment horizontal="center" vertical="center" wrapText="1" readingOrder="2"/>
    </xf>
    <xf numFmtId="9" fontId="8" fillId="0" borderId="10" xfId="0" applyNumberFormat="1" applyFont="1" applyFill="1" applyBorder="1" applyAlignment="1">
      <alignment horizontal="center" vertical="center" wrapText="1" readingOrder="2"/>
    </xf>
    <xf numFmtId="0" fontId="7" fillId="0" borderId="2" xfId="0" applyFont="1" applyFill="1" applyBorder="1" applyAlignment="1">
      <alignment horizontal="center" vertical="center" wrapText="1" readingOrder="2"/>
    </xf>
    <xf numFmtId="0" fontId="7" fillId="0" borderId="6" xfId="0" applyFont="1" applyFill="1" applyBorder="1" applyAlignment="1">
      <alignment horizontal="center" vertical="center" wrapText="1" readingOrder="2"/>
    </xf>
    <xf numFmtId="0" fontId="7" fillId="0" borderId="10" xfId="0" applyFont="1" applyFill="1" applyBorder="1" applyAlignment="1">
      <alignment horizontal="center" vertical="center" wrapText="1" readingOrder="2"/>
    </xf>
    <xf numFmtId="0" fontId="7" fillId="0" borderId="1" xfId="0" applyFont="1" applyFill="1" applyBorder="1" applyAlignment="1">
      <alignment horizontal="center" vertical="center" wrapText="1" readingOrder="2"/>
    </xf>
    <xf numFmtId="0" fontId="18" fillId="0" borderId="1" xfId="0" applyFont="1" applyBorder="1" applyAlignment="1">
      <alignment horizontal="center" vertical="center"/>
    </xf>
    <xf numFmtId="0" fontId="0" fillId="0" borderId="0" xfId="0" applyFont="1" applyBorder="1" applyAlignment="1">
      <alignment horizontal="center" vertical="center" wrapText="1"/>
    </xf>
    <xf numFmtId="9" fontId="8" fillId="0" borderId="1" xfId="0" applyNumberFormat="1" applyFont="1" applyFill="1" applyBorder="1" applyAlignment="1">
      <alignment horizontal="center" vertical="center" wrapText="1" readingOrder="2"/>
    </xf>
    <xf numFmtId="0" fontId="10" fillId="0" borderId="2" xfId="0" applyFont="1" applyFill="1" applyBorder="1" applyAlignment="1">
      <alignment horizontal="center" vertical="center" wrapText="1" readingOrder="2"/>
    </xf>
    <xf numFmtId="0" fontId="10" fillId="0" borderId="6" xfId="0" applyFont="1" applyFill="1" applyBorder="1" applyAlignment="1">
      <alignment horizontal="center" vertical="center" wrapText="1" readingOrder="2"/>
    </xf>
    <xf numFmtId="0" fontId="10" fillId="0" borderId="10" xfId="0" applyFont="1" applyFill="1" applyBorder="1" applyAlignment="1">
      <alignment horizontal="center" vertical="center" wrapText="1" readingOrder="2"/>
    </xf>
    <xf numFmtId="0" fontId="18" fillId="0" borderId="1" xfId="0" applyFont="1" applyBorder="1" applyAlignment="1">
      <alignment horizontal="center" vertical="center" wrapText="1"/>
    </xf>
    <xf numFmtId="0" fontId="0" fillId="0" borderId="0" xfId="0" applyFont="1" applyBorder="1" applyAlignment="1">
      <alignment horizontal="center" vertical="center"/>
    </xf>
    <xf numFmtId="0" fontId="1" fillId="0" borderId="0" xfId="0" applyFont="1" applyFill="1" applyBorder="1" applyAlignment="1">
      <alignment horizontal="center" vertical="center" wrapText="1" readingOrder="2"/>
    </xf>
    <xf numFmtId="0" fontId="2" fillId="0" borderId="1" xfId="0" applyFont="1" applyFill="1" applyBorder="1" applyAlignment="1">
      <alignment horizontal="center" vertical="center" wrapText="1" readingOrder="2"/>
    </xf>
    <xf numFmtId="0" fontId="6" fillId="0" borderId="1" xfId="0" applyFont="1" applyFill="1" applyBorder="1" applyAlignment="1">
      <alignment horizontal="center" vertical="center" wrapText="1" readingOrder="2"/>
    </xf>
    <xf numFmtId="0" fontId="1" fillId="0" borderId="1" xfId="0" applyFont="1" applyFill="1" applyBorder="1" applyAlignment="1">
      <alignment horizontal="center" vertical="center" wrapText="1" readingOrder="2"/>
    </xf>
    <xf numFmtId="0" fontId="2" fillId="0" borderId="0" xfId="0" applyFont="1" applyFill="1" applyBorder="1" applyAlignment="1">
      <alignment horizontal="center" vertical="center" wrapText="1" readingOrder="2"/>
    </xf>
    <xf numFmtId="0" fontId="6" fillId="0" borderId="0" xfId="0" applyFont="1" applyFill="1" applyBorder="1" applyAlignment="1">
      <alignment horizontal="center" vertical="center" wrapText="1" readingOrder="2"/>
    </xf>
    <xf numFmtId="0" fontId="9" fillId="3" borderId="0" xfId="0" applyFont="1" applyFill="1" applyBorder="1" applyAlignment="1">
      <alignment horizontal="center" vertical="center" readingOrder="2"/>
    </xf>
    <xf numFmtId="0" fontId="6" fillId="0" borderId="11" xfId="0" applyFont="1" applyFill="1" applyBorder="1" applyAlignment="1">
      <alignment horizontal="center" vertical="center" readingOrder="2"/>
    </xf>
    <xf numFmtId="0" fontId="6" fillId="0" borderId="3" xfId="0" applyFont="1" applyFill="1" applyBorder="1" applyAlignment="1">
      <alignment horizontal="center" vertical="center" readingOrder="2"/>
    </xf>
    <xf numFmtId="0" fontId="6" fillId="0" borderId="12" xfId="0" applyFont="1" applyFill="1" applyBorder="1" applyAlignment="1">
      <alignment horizontal="center" vertical="center" readingOrder="2"/>
    </xf>
    <xf numFmtId="0" fontId="6" fillId="0" borderId="13" xfId="0" applyFont="1" applyFill="1" applyBorder="1" applyAlignment="1">
      <alignment horizontal="center" vertical="center" readingOrder="2"/>
    </xf>
    <xf numFmtId="0" fontId="6" fillId="0" borderId="1" xfId="0" applyFont="1" applyFill="1" applyBorder="1" applyAlignment="1">
      <alignment horizontal="center" vertical="center" readingOrder="2"/>
    </xf>
    <xf numFmtId="0" fontId="7" fillId="0" borderId="7" xfId="0" applyFont="1" applyFill="1" applyBorder="1" applyAlignment="1">
      <alignment horizontal="center" vertical="center" wrapText="1" readingOrder="2"/>
    </xf>
    <xf numFmtId="0" fontId="7" fillId="0" borderId="9" xfId="0" applyFont="1" applyFill="1" applyBorder="1" applyAlignment="1">
      <alignment horizontal="center" vertical="center" wrapText="1" readingOrder="2"/>
    </xf>
    <xf numFmtId="0" fontId="7" fillId="0" borderId="8" xfId="0" applyFont="1" applyFill="1" applyBorder="1" applyAlignment="1">
      <alignment horizontal="center" vertical="center" wrapText="1" readingOrder="2"/>
    </xf>
    <xf numFmtId="0" fontId="6" fillId="0" borderId="7" xfId="0" applyFont="1" applyFill="1" applyBorder="1" applyAlignment="1">
      <alignment horizontal="left" vertical="center" wrapText="1" readingOrder="2"/>
    </xf>
    <xf numFmtId="0" fontId="18" fillId="0" borderId="8" xfId="0" applyFont="1" applyBorder="1" applyAlignment="1">
      <alignment horizontal="left" vertical="center"/>
    </xf>
    <xf numFmtId="0" fontId="18" fillId="0" borderId="9" xfId="0" applyFont="1" applyBorder="1" applyAlignment="1">
      <alignment horizontal="left" vertical="center"/>
    </xf>
    <xf numFmtId="0" fontId="7" fillId="0" borderId="2" xfId="0" applyFont="1" applyBorder="1" applyAlignment="1">
      <alignment horizontal="center" vertical="center" wrapText="1"/>
    </xf>
    <xf numFmtId="0" fontId="7" fillId="0" borderId="6" xfId="0" applyFont="1" applyBorder="1" applyAlignment="1">
      <alignment horizontal="center" vertical="center" wrapText="1"/>
    </xf>
    <xf numFmtId="0" fontId="7" fillId="0" borderId="10" xfId="0" applyFont="1" applyBorder="1" applyAlignment="1">
      <alignment horizontal="center" vertical="center" wrapText="1"/>
    </xf>
    <xf numFmtId="0" fontId="18" fillId="0" borderId="6" xfId="0" applyFont="1" applyBorder="1" applyAlignment="1">
      <alignment horizontal="center" vertical="center"/>
    </xf>
    <xf numFmtId="0" fontId="18" fillId="0" borderId="10" xfId="0" applyFont="1" applyBorder="1" applyAlignment="1">
      <alignment horizontal="center" vertical="center"/>
    </xf>
    <xf numFmtId="0" fontId="6" fillId="0" borderId="7" xfId="0" applyFont="1" applyFill="1" applyBorder="1" applyAlignment="1">
      <alignment horizontal="center" vertical="center" wrapText="1" readingOrder="2"/>
    </xf>
    <xf numFmtId="0" fontId="6" fillId="0" borderId="8" xfId="0" applyFont="1" applyFill="1" applyBorder="1" applyAlignment="1">
      <alignment horizontal="center" vertical="center" wrapText="1" readingOrder="2"/>
    </xf>
    <xf numFmtId="0" fontId="6" fillId="0" borderId="9" xfId="0" applyFont="1" applyFill="1" applyBorder="1" applyAlignment="1">
      <alignment horizontal="center" vertical="center" wrapText="1" readingOrder="2"/>
    </xf>
    <xf numFmtId="0" fontId="2" fillId="3" borderId="0" xfId="0" applyFont="1" applyFill="1" applyBorder="1" applyAlignment="1">
      <alignment horizontal="center" vertical="center" wrapText="1" readingOrder="2"/>
    </xf>
    <xf numFmtId="0" fontId="1" fillId="0" borderId="1" xfId="0" applyFont="1" applyFill="1" applyBorder="1" applyAlignment="1">
      <alignment horizontal="center" vertical="center" readingOrder="2"/>
    </xf>
  </cellXfs>
  <cellStyles count="2">
    <cellStyle name="Normal" xfId="0" builtinId="0"/>
    <cellStyle name="Percent" xfId="1" builtinId="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externalLink" Target="externalLinks/externalLink1.xml"/><Relationship Id="rId9" Type="http://schemas.openxmlformats.org/officeDocument/2006/relationships/customXml" Target="../customXml/item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1502;&#1491;&#1506;%20&#1493;&#1511;&#1492;&#1497;&#1500;&#1492;%20&#1508;&#1512;&#1493;&#1497;&#1511;&#1496;&#1497;&#1501;\&#1495;&#1493;&#1490;&#1497;&#1501;\&#1505;&#1497;&#1499;&#1493;&#1502;&#1497;%20&#1495;&#1493;&#1490;&#1497;&#1501;%202012\&#1496;&#1489;&#1500;&#1514;%20&#1502;&#1508;&#1500;%20&#1502;&#1504;&#1493;&#1511;&#1491;&#1514;%20-%20&#1495;&#1493;&#1490;&#1497;&#1501;%20&#1489;&#1512;&#1513;&#1493;&#1497;&#1493;&#1514;%20201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מציע 0"/>
      <sheetName val="מציע 1"/>
      <sheetName val="מציע 8"/>
      <sheetName val="מציע 13"/>
      <sheetName val="מציע 20"/>
      <sheetName val="מציע 23"/>
      <sheetName val="מציע 25"/>
      <sheetName val="מציע 26"/>
      <sheetName val="מציע 29"/>
      <sheetName val="מציע 30"/>
      <sheetName val="מציע 31"/>
      <sheetName val="מציע 32"/>
      <sheetName val="מציע 3"/>
      <sheetName val="מציע 5"/>
      <sheetName val="מציע 6"/>
      <sheetName val="מציע 7"/>
      <sheetName val="מציע 9"/>
      <sheetName val="מציע 10"/>
      <sheetName val="מציע 11"/>
      <sheetName val="מציע 12"/>
      <sheetName val="מציע 14"/>
      <sheetName val="מציע 16"/>
      <sheetName val="מציע 17"/>
      <sheetName val="מציע 21"/>
      <sheetName val="מציע 22"/>
      <sheetName val="מציע 27"/>
      <sheetName val="מציע 28"/>
      <sheetName val="מציע 49"/>
      <sheetName val="מציע 50"/>
      <sheetName val="מציע 53"/>
      <sheetName val="מציע 54"/>
      <sheetName val="מציע 57"/>
      <sheetName val="מציע 64"/>
      <sheetName val="מציע 65"/>
      <sheetName val="מציע 66"/>
      <sheetName val="מציע 67"/>
      <sheetName val="מציע 84"/>
      <sheetName val="מציע 85"/>
      <sheetName val="מציע 89"/>
      <sheetName val="מציע 51"/>
      <sheetName val="מציע 52"/>
      <sheetName val="מציע 56"/>
      <sheetName val="מציע 59"/>
      <sheetName val="מציע 61"/>
      <sheetName val="מציע 62"/>
      <sheetName val="מציע 63"/>
      <sheetName val="מציע 68"/>
      <sheetName val="מציע 70"/>
      <sheetName val="מציע 83"/>
      <sheetName val="מציע 93"/>
      <sheetName val="מציע 94"/>
      <sheetName val="מציע 4"/>
      <sheetName val="מציע 34"/>
      <sheetName val="מציע 36"/>
      <sheetName val="מציע 39"/>
      <sheetName val="מציע 40"/>
      <sheetName val="מציע 43"/>
      <sheetName val="מציע 46"/>
      <sheetName val="מציע 97"/>
      <sheetName val="מציע 33"/>
      <sheetName val="מציע 35"/>
      <sheetName val="מציע 37"/>
      <sheetName val="מציע 38"/>
      <sheetName val="מציע 41"/>
      <sheetName val="מציע 45"/>
      <sheetName val="מציע 47"/>
      <sheetName val="מציע 96"/>
      <sheetName val="מציע 78"/>
      <sheetName val="מציע 79"/>
      <sheetName val="מציע 80"/>
      <sheetName val="מציע 81"/>
      <sheetName val="מציע 82"/>
      <sheetName val="מציע 87"/>
      <sheetName val="מציע 88"/>
      <sheetName val="מציע 74"/>
      <sheetName val="מציע 77"/>
      <sheetName val="מציע 73"/>
      <sheetName val="מציע 72"/>
      <sheetName val="מציע 103"/>
      <sheetName val="מציע 110"/>
      <sheetName val="מציע 109"/>
      <sheetName val="מציע 114"/>
      <sheetName val="מציע 115"/>
      <sheetName val="מציע 104"/>
      <sheetName val="מציע 125"/>
      <sheetName val="מציע 126"/>
      <sheetName val="מציע 127"/>
      <sheetName val="מציע 128"/>
      <sheetName val="מציע 75"/>
      <sheetName val="מציע 76"/>
      <sheetName val="מציע 92"/>
      <sheetName val="מציע 98"/>
      <sheetName val="מציע 99"/>
      <sheetName val="מציע 105"/>
      <sheetName val="מציע 105A"/>
      <sheetName val="מציע 106"/>
      <sheetName val="מציע 108"/>
      <sheetName val="מציע 111"/>
      <sheetName val="מציע 112"/>
      <sheetName val="מציע 113"/>
      <sheetName val="מציע 116"/>
      <sheetName val="מציע 117"/>
      <sheetName val="מציע 119"/>
      <sheetName val="מציע 121"/>
      <sheetName val="מציע 124"/>
      <sheetName val="מציע 131"/>
      <sheetName val="מציע 129"/>
      <sheetName val="ריכוז ציונים"/>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row r="3">
          <cell r="B3" t="str">
            <v>מועצה מקומית שעב</v>
          </cell>
        </row>
      </sheetData>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Set>
  </externalBook>
</externalLink>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57"/>
  <sheetViews>
    <sheetView rightToLeft="1" tabSelected="1" view="pageBreakPreview" topLeftCell="A31" zoomScale="90" zoomScaleNormal="100" zoomScaleSheetLayoutView="90" workbookViewId="0">
      <selection activeCell="B52" sqref="B52:C52"/>
    </sheetView>
  </sheetViews>
  <sheetFormatPr defaultRowHeight="14.25" x14ac:dyDescent="0.2"/>
  <cols>
    <col min="1" max="1" width="10.75" style="18" customWidth="1"/>
    <col min="2" max="2" width="10.875" style="18" customWidth="1"/>
    <col min="3" max="3" width="19.75" style="18" customWidth="1"/>
    <col min="4" max="4" width="7.75" style="18" customWidth="1"/>
    <col min="5" max="5" width="9" style="18"/>
    <col min="6" max="6" width="9.875" style="18" customWidth="1"/>
    <col min="7" max="8" width="12.25" style="18" customWidth="1"/>
    <col min="9" max="9" width="9.875" style="18" customWidth="1"/>
    <col min="10" max="11" width="12.25" style="18" customWidth="1"/>
    <col min="12" max="16384" width="9" style="18"/>
  </cols>
  <sheetData>
    <row r="1" spans="1:13" s="15" customFormat="1" ht="27" customHeight="1" x14ac:dyDescent="0.2">
      <c r="A1" s="71" t="s">
        <v>13</v>
      </c>
      <c r="B1" s="71"/>
      <c r="C1" s="71"/>
      <c r="D1" s="91" t="s">
        <v>60</v>
      </c>
      <c r="E1" s="91"/>
      <c r="F1" s="91"/>
      <c r="G1" s="91"/>
      <c r="H1" s="91"/>
      <c r="I1" s="10"/>
      <c r="J1" s="10"/>
      <c r="K1" s="10"/>
      <c r="L1" s="11"/>
      <c r="M1" s="12"/>
    </row>
    <row r="2" spans="1:13" s="15" customFormat="1" ht="21" customHeight="1" x14ac:dyDescent="0.2">
      <c r="A2" s="71"/>
      <c r="B2" s="71"/>
      <c r="C2" s="71"/>
      <c r="D2" s="91"/>
      <c r="E2" s="91"/>
      <c r="F2" s="91"/>
      <c r="G2" s="91"/>
      <c r="H2" s="91"/>
      <c r="I2" s="10"/>
      <c r="J2" s="10"/>
      <c r="K2" s="10"/>
      <c r="L2" s="11"/>
      <c r="M2" s="1"/>
    </row>
    <row r="3" spans="1:13" s="16" customFormat="1" ht="15.75" customHeight="1" x14ac:dyDescent="0.2">
      <c r="A3" s="92"/>
      <c r="B3" s="92"/>
      <c r="C3" s="92"/>
      <c r="D3" s="92"/>
      <c r="E3" s="92"/>
      <c r="F3" s="66" t="s">
        <v>0</v>
      </c>
      <c r="G3" s="66"/>
      <c r="H3" s="66"/>
      <c r="I3" s="69"/>
      <c r="J3" s="69"/>
      <c r="K3" s="69"/>
      <c r="L3" s="11"/>
      <c r="M3" s="1"/>
    </row>
    <row r="4" spans="1:13" s="15" customFormat="1" ht="15" customHeight="1" x14ac:dyDescent="0.2">
      <c r="A4" s="67" t="s">
        <v>1</v>
      </c>
      <c r="B4" s="76" t="s">
        <v>2</v>
      </c>
      <c r="C4" s="72" t="s">
        <v>3</v>
      </c>
      <c r="D4" s="73"/>
      <c r="E4" s="76" t="s">
        <v>4</v>
      </c>
      <c r="F4" s="67" t="s">
        <v>5</v>
      </c>
      <c r="G4" s="67" t="s">
        <v>6</v>
      </c>
      <c r="H4" s="67" t="s">
        <v>17</v>
      </c>
      <c r="I4" s="70"/>
      <c r="J4" s="70"/>
      <c r="K4" s="70"/>
      <c r="L4" s="11"/>
      <c r="M4" s="1"/>
    </row>
    <row r="5" spans="1:13" s="17" customFormat="1" ht="12.75" x14ac:dyDescent="0.2">
      <c r="A5" s="67"/>
      <c r="B5" s="76"/>
      <c r="C5" s="74"/>
      <c r="D5" s="75"/>
      <c r="E5" s="76"/>
      <c r="F5" s="67"/>
      <c r="G5" s="67"/>
      <c r="H5" s="67"/>
      <c r="I5" s="70"/>
      <c r="J5" s="70"/>
      <c r="K5" s="70"/>
      <c r="L5" s="13"/>
      <c r="M5" s="1"/>
    </row>
    <row r="6" spans="1:13" s="17" customFormat="1" ht="24" customHeight="1" x14ac:dyDescent="0.2">
      <c r="A6" s="53" t="s">
        <v>54</v>
      </c>
      <c r="B6" s="83" t="s">
        <v>51</v>
      </c>
      <c r="C6" s="2" t="s">
        <v>24</v>
      </c>
      <c r="D6" s="25">
        <v>3</v>
      </c>
      <c r="E6" s="50">
        <v>0.1</v>
      </c>
      <c r="F6" s="21"/>
      <c r="G6" s="21"/>
      <c r="H6" s="21"/>
      <c r="I6" s="22"/>
      <c r="J6" s="22"/>
      <c r="K6" s="22"/>
      <c r="L6" s="13"/>
      <c r="M6" s="1"/>
    </row>
    <row r="7" spans="1:13" s="17" customFormat="1" ht="21" customHeight="1" x14ac:dyDescent="0.2">
      <c r="A7" s="54"/>
      <c r="B7" s="84"/>
      <c r="C7" s="2" t="s">
        <v>27</v>
      </c>
      <c r="D7" s="25">
        <v>5</v>
      </c>
      <c r="E7" s="51"/>
      <c r="F7" s="21"/>
      <c r="G7" s="21"/>
      <c r="H7" s="21"/>
      <c r="I7" s="22"/>
      <c r="J7" s="22"/>
      <c r="K7" s="22"/>
      <c r="L7" s="13"/>
      <c r="M7" s="1"/>
    </row>
    <row r="8" spans="1:13" s="17" customFormat="1" ht="21.75" customHeight="1" x14ac:dyDescent="0.2">
      <c r="A8" s="54"/>
      <c r="B8" s="85"/>
      <c r="C8" s="2" t="s">
        <v>28</v>
      </c>
      <c r="D8" s="25">
        <v>8</v>
      </c>
      <c r="E8" s="51"/>
      <c r="F8" s="21"/>
      <c r="G8" s="21"/>
      <c r="H8" s="21"/>
      <c r="I8" s="22"/>
      <c r="J8" s="22"/>
      <c r="K8" s="22"/>
      <c r="L8" s="13"/>
      <c r="M8" s="1"/>
    </row>
    <row r="9" spans="1:13" s="15" customFormat="1" ht="25.5" customHeight="1" x14ac:dyDescent="0.2">
      <c r="A9" s="54"/>
      <c r="B9" s="83" t="s">
        <v>55</v>
      </c>
      <c r="C9" s="2" t="s">
        <v>24</v>
      </c>
      <c r="D9" s="2">
        <v>5</v>
      </c>
      <c r="E9" s="51"/>
      <c r="F9" s="68"/>
      <c r="G9" s="68"/>
      <c r="H9" s="68"/>
      <c r="I9" s="65"/>
      <c r="J9" s="65"/>
      <c r="K9" s="65"/>
      <c r="L9" s="11"/>
      <c r="M9" s="1"/>
    </row>
    <row r="10" spans="1:13" s="15" customFormat="1" ht="27.75" customHeight="1" x14ac:dyDescent="0.2">
      <c r="A10" s="54"/>
      <c r="B10" s="84"/>
      <c r="C10" s="2" t="s">
        <v>52</v>
      </c>
      <c r="D10" s="2">
        <v>8</v>
      </c>
      <c r="E10" s="51"/>
      <c r="F10" s="68"/>
      <c r="G10" s="68"/>
      <c r="H10" s="68"/>
      <c r="I10" s="65"/>
      <c r="J10" s="65"/>
      <c r="K10" s="65"/>
      <c r="L10" s="11"/>
      <c r="M10" s="1"/>
    </row>
    <row r="11" spans="1:13" s="15" customFormat="1" ht="28.5" customHeight="1" x14ac:dyDescent="0.2">
      <c r="A11" s="54"/>
      <c r="B11" s="85"/>
      <c r="C11" s="2" t="s">
        <v>28</v>
      </c>
      <c r="D11" s="2">
        <v>10</v>
      </c>
      <c r="E11" s="51"/>
      <c r="F11" s="68"/>
      <c r="G11" s="68"/>
      <c r="H11" s="68"/>
      <c r="I11" s="65"/>
      <c r="J11" s="65"/>
      <c r="K11" s="65"/>
      <c r="L11" s="11"/>
      <c r="M11" s="1"/>
    </row>
    <row r="12" spans="1:13" s="15" customFormat="1" ht="21" customHeight="1" x14ac:dyDescent="0.2">
      <c r="A12" s="54"/>
      <c r="B12" s="83" t="s">
        <v>29</v>
      </c>
      <c r="C12" s="2" t="s">
        <v>26</v>
      </c>
      <c r="D12" s="2">
        <v>5</v>
      </c>
      <c r="E12" s="51"/>
      <c r="F12" s="68"/>
      <c r="G12" s="68"/>
      <c r="H12" s="68"/>
      <c r="I12" s="65"/>
      <c r="J12" s="65"/>
      <c r="K12" s="65"/>
      <c r="L12" s="14"/>
      <c r="M12" s="1"/>
    </row>
    <row r="13" spans="1:13" s="15" customFormat="1" ht="20.25" customHeight="1" x14ac:dyDescent="0.2">
      <c r="A13" s="54"/>
      <c r="B13" s="84"/>
      <c r="C13" s="2" t="s">
        <v>24</v>
      </c>
      <c r="D13" s="2">
        <v>8</v>
      </c>
      <c r="E13" s="51"/>
      <c r="F13" s="68"/>
      <c r="G13" s="68"/>
      <c r="H13" s="68"/>
      <c r="I13" s="65"/>
      <c r="J13" s="65"/>
      <c r="K13" s="65"/>
      <c r="L13" s="11"/>
      <c r="M13" s="1"/>
    </row>
    <row r="14" spans="1:13" s="15" customFormat="1" ht="22.5" customHeight="1" x14ac:dyDescent="0.2">
      <c r="A14" s="55"/>
      <c r="B14" s="85"/>
      <c r="C14" s="2" t="s">
        <v>12</v>
      </c>
      <c r="D14" s="2">
        <v>10</v>
      </c>
      <c r="E14" s="52"/>
      <c r="F14" s="68"/>
      <c r="G14" s="68"/>
      <c r="H14" s="68"/>
      <c r="I14" s="65"/>
      <c r="J14" s="65"/>
      <c r="K14" s="65"/>
      <c r="L14" s="11"/>
      <c r="M14" s="1"/>
    </row>
    <row r="15" spans="1:13" s="15" customFormat="1" ht="15" customHeight="1" x14ac:dyDescent="0.2">
      <c r="A15" s="53" t="s">
        <v>38</v>
      </c>
      <c r="B15" s="77" t="s">
        <v>30</v>
      </c>
      <c r="C15" s="78"/>
      <c r="D15" s="2">
        <v>1</v>
      </c>
      <c r="E15" s="50">
        <v>0.05</v>
      </c>
      <c r="F15" s="3"/>
      <c r="G15" s="9"/>
      <c r="H15" s="3"/>
      <c r="I15" s="6"/>
      <c r="J15" s="6"/>
      <c r="K15" s="6"/>
      <c r="L15" s="11"/>
      <c r="M15" s="1"/>
    </row>
    <row r="16" spans="1:13" s="15" customFormat="1" ht="15" x14ac:dyDescent="0.2">
      <c r="A16" s="54"/>
      <c r="B16" s="77" t="s">
        <v>14</v>
      </c>
      <c r="C16" s="78"/>
      <c r="D16" s="2">
        <v>1</v>
      </c>
      <c r="E16" s="51"/>
      <c r="F16" s="3"/>
      <c r="G16" s="9"/>
      <c r="H16" s="3"/>
      <c r="I16" s="6"/>
      <c r="J16" s="6"/>
      <c r="K16" s="6"/>
      <c r="L16" s="11"/>
      <c r="M16" s="1"/>
    </row>
    <row r="17" spans="1:13" s="15" customFormat="1" ht="15" customHeight="1" x14ac:dyDescent="0.2">
      <c r="A17" s="54"/>
      <c r="B17" s="77" t="s">
        <v>15</v>
      </c>
      <c r="C17" s="78"/>
      <c r="D17" s="2">
        <v>1</v>
      </c>
      <c r="E17" s="51"/>
      <c r="F17" s="3"/>
      <c r="G17" s="9"/>
      <c r="H17" s="3"/>
      <c r="I17" s="6"/>
      <c r="J17" s="6"/>
      <c r="K17" s="6"/>
      <c r="L17" s="11"/>
      <c r="M17" s="1"/>
    </row>
    <row r="18" spans="1:13" s="15" customFormat="1" ht="66" customHeight="1" x14ac:dyDescent="0.2">
      <c r="A18" s="54"/>
      <c r="B18" s="77" t="s">
        <v>56</v>
      </c>
      <c r="C18" s="78"/>
      <c r="D18" s="2">
        <v>2</v>
      </c>
      <c r="E18" s="52"/>
      <c r="F18" s="3"/>
      <c r="G18" s="9"/>
      <c r="H18" s="3"/>
      <c r="I18" s="6"/>
      <c r="J18" s="6"/>
      <c r="K18" s="6"/>
      <c r="L18" s="11"/>
      <c r="M18" s="1"/>
    </row>
    <row r="19" spans="1:13" s="15" customFormat="1" ht="15" x14ac:dyDescent="0.2">
      <c r="A19" s="54"/>
      <c r="B19" s="80" t="s">
        <v>20</v>
      </c>
      <c r="C19" s="81"/>
      <c r="D19" s="81"/>
      <c r="E19" s="82"/>
      <c r="F19" s="3">
        <f>SUM(F15:F18)</f>
        <v>0</v>
      </c>
      <c r="G19" s="9">
        <f>SUM(G15:G18)</f>
        <v>0</v>
      </c>
      <c r="H19" s="3">
        <f>SUM(H15:H18)</f>
        <v>0</v>
      </c>
      <c r="I19" s="6"/>
      <c r="J19" s="6"/>
      <c r="K19" s="6"/>
      <c r="L19" s="11"/>
      <c r="M19" s="1"/>
    </row>
    <row r="20" spans="1:13" s="15" customFormat="1" ht="78" customHeight="1" x14ac:dyDescent="0.2">
      <c r="A20" s="55"/>
      <c r="B20" s="77" t="s">
        <v>37</v>
      </c>
      <c r="C20" s="79"/>
      <c r="D20" s="4" t="s">
        <v>21</v>
      </c>
      <c r="E20" s="26">
        <v>0.05</v>
      </c>
      <c r="F20" s="3"/>
      <c r="G20" s="9"/>
      <c r="H20" s="3"/>
      <c r="I20" s="6"/>
      <c r="J20" s="6"/>
      <c r="K20" s="6"/>
      <c r="L20" s="11"/>
      <c r="M20" s="1"/>
    </row>
    <row r="21" spans="1:13" ht="54.75" customHeight="1" x14ac:dyDescent="0.2">
      <c r="A21" s="56" t="s">
        <v>57</v>
      </c>
      <c r="B21" s="56" t="s">
        <v>58</v>
      </c>
      <c r="C21" s="56"/>
      <c r="D21" s="2">
        <v>5</v>
      </c>
      <c r="E21" s="50">
        <v>0.05</v>
      </c>
      <c r="F21" s="63"/>
      <c r="G21" s="57"/>
      <c r="H21" s="57"/>
      <c r="I21" s="58"/>
      <c r="J21" s="64"/>
      <c r="K21" s="64"/>
    </row>
    <row r="22" spans="1:13" ht="62.25" customHeight="1" x14ac:dyDescent="0.2">
      <c r="A22" s="56"/>
      <c r="B22" s="56" t="s">
        <v>31</v>
      </c>
      <c r="C22" s="56"/>
      <c r="D22" s="2">
        <v>10</v>
      </c>
      <c r="E22" s="52"/>
      <c r="F22" s="63"/>
      <c r="G22" s="57"/>
      <c r="H22" s="57"/>
      <c r="I22" s="58"/>
      <c r="J22" s="64"/>
      <c r="K22" s="64"/>
    </row>
    <row r="23" spans="1:13" s="15" customFormat="1" ht="16.5" customHeight="1" x14ac:dyDescent="0.2">
      <c r="A23" s="53" t="s">
        <v>11</v>
      </c>
      <c r="B23" s="53" t="s">
        <v>33</v>
      </c>
      <c r="C23" s="2" t="s">
        <v>25</v>
      </c>
      <c r="D23" s="2">
        <v>5</v>
      </c>
      <c r="E23" s="59">
        <v>0.03</v>
      </c>
      <c r="F23" s="68"/>
      <c r="G23" s="68"/>
      <c r="H23" s="68"/>
      <c r="I23" s="65"/>
      <c r="J23" s="65"/>
      <c r="K23" s="65"/>
      <c r="L23" s="11"/>
      <c r="M23" s="1"/>
    </row>
    <row r="24" spans="1:13" s="15" customFormat="1" ht="18" customHeight="1" x14ac:dyDescent="0.2">
      <c r="A24" s="54"/>
      <c r="B24" s="54"/>
      <c r="C24" s="2" t="s">
        <v>22</v>
      </c>
      <c r="D24" s="2">
        <v>8</v>
      </c>
      <c r="E24" s="59"/>
      <c r="F24" s="68"/>
      <c r="G24" s="68"/>
      <c r="H24" s="68"/>
      <c r="I24" s="65"/>
      <c r="J24" s="65"/>
      <c r="K24" s="65"/>
      <c r="L24" s="11"/>
      <c r="M24" s="1"/>
    </row>
    <row r="25" spans="1:13" s="15" customFormat="1" ht="16.5" customHeight="1" x14ac:dyDescent="0.2">
      <c r="A25" s="54"/>
      <c r="B25" s="55"/>
      <c r="C25" s="2" t="s">
        <v>8</v>
      </c>
      <c r="D25" s="2">
        <v>10</v>
      </c>
      <c r="E25" s="59"/>
      <c r="F25" s="68"/>
      <c r="G25" s="68"/>
      <c r="H25" s="68"/>
      <c r="I25" s="65"/>
      <c r="J25" s="65"/>
      <c r="K25" s="65"/>
      <c r="L25" s="11"/>
      <c r="M25" s="1"/>
    </row>
    <row r="26" spans="1:13" s="15" customFormat="1" ht="32.25" customHeight="1" x14ac:dyDescent="0.2">
      <c r="A26" s="54"/>
      <c r="B26" s="53" t="s">
        <v>49</v>
      </c>
      <c r="C26" s="2" t="s">
        <v>34</v>
      </c>
      <c r="D26" s="2">
        <v>5</v>
      </c>
      <c r="E26" s="59">
        <v>0.02</v>
      </c>
      <c r="F26" s="68"/>
      <c r="G26" s="68"/>
      <c r="H26" s="68"/>
      <c r="I26" s="65"/>
      <c r="J26" s="65"/>
      <c r="K26" s="65"/>
      <c r="L26" s="11"/>
      <c r="M26" s="1"/>
    </row>
    <row r="27" spans="1:13" s="15" customFormat="1" ht="30.75" customHeight="1" x14ac:dyDescent="0.2">
      <c r="A27" s="54"/>
      <c r="B27" s="54"/>
      <c r="C27" s="2" t="s">
        <v>35</v>
      </c>
      <c r="D27" s="2">
        <v>8</v>
      </c>
      <c r="E27" s="59"/>
      <c r="F27" s="68"/>
      <c r="G27" s="68"/>
      <c r="H27" s="68"/>
      <c r="I27" s="65"/>
      <c r="J27" s="65"/>
      <c r="K27" s="65"/>
      <c r="L27" s="11"/>
      <c r="M27" s="1"/>
    </row>
    <row r="28" spans="1:13" ht="36.75" customHeight="1" x14ac:dyDescent="0.2">
      <c r="A28" s="54"/>
      <c r="B28" s="55"/>
      <c r="C28" s="2" t="s">
        <v>36</v>
      </c>
      <c r="D28" s="2">
        <v>10</v>
      </c>
      <c r="E28" s="59"/>
      <c r="F28" s="68"/>
      <c r="G28" s="68"/>
      <c r="H28" s="68"/>
      <c r="I28" s="65"/>
      <c r="J28" s="65"/>
      <c r="K28" s="65"/>
    </row>
    <row r="29" spans="1:13" ht="16.5" customHeight="1" x14ac:dyDescent="0.2">
      <c r="A29" s="54"/>
      <c r="B29" s="53" t="s">
        <v>59</v>
      </c>
      <c r="C29" s="2" t="s">
        <v>16</v>
      </c>
      <c r="D29" s="2">
        <v>5</v>
      </c>
      <c r="E29" s="59">
        <v>0.02</v>
      </c>
      <c r="F29" s="68"/>
      <c r="G29" s="68"/>
      <c r="H29" s="68"/>
      <c r="I29" s="65"/>
      <c r="J29" s="65"/>
      <c r="K29" s="65"/>
    </row>
    <row r="30" spans="1:13" ht="18.75" customHeight="1" x14ac:dyDescent="0.2">
      <c r="A30" s="54"/>
      <c r="B30" s="54"/>
      <c r="C30" s="2" t="s">
        <v>18</v>
      </c>
      <c r="D30" s="2">
        <v>8</v>
      </c>
      <c r="E30" s="59"/>
      <c r="F30" s="68"/>
      <c r="G30" s="68"/>
      <c r="H30" s="68"/>
      <c r="I30" s="65"/>
      <c r="J30" s="65"/>
      <c r="K30" s="65"/>
    </row>
    <row r="31" spans="1:13" s="15" customFormat="1" ht="15.75" customHeight="1" x14ac:dyDescent="0.2">
      <c r="A31" s="54"/>
      <c r="B31" s="55"/>
      <c r="C31" s="2" t="s">
        <v>19</v>
      </c>
      <c r="D31" s="2">
        <v>10</v>
      </c>
      <c r="E31" s="59"/>
      <c r="F31" s="68"/>
      <c r="G31" s="68"/>
      <c r="H31" s="68"/>
      <c r="I31" s="65"/>
      <c r="J31" s="65"/>
      <c r="K31" s="65"/>
      <c r="L31" s="11"/>
      <c r="M31" s="1"/>
    </row>
    <row r="32" spans="1:13" s="15" customFormat="1" ht="38.25" customHeight="1" x14ac:dyDescent="0.2">
      <c r="A32" s="54"/>
      <c r="B32" s="56" t="s">
        <v>178</v>
      </c>
      <c r="C32" s="2" t="s">
        <v>48</v>
      </c>
      <c r="D32" s="23">
        <v>10</v>
      </c>
      <c r="E32" s="59">
        <v>0.03</v>
      </c>
      <c r="F32" s="3"/>
      <c r="G32" s="3"/>
      <c r="H32" s="3"/>
      <c r="I32" s="6"/>
      <c r="J32" s="6"/>
      <c r="K32" s="6"/>
      <c r="L32" s="11"/>
      <c r="M32" s="1"/>
    </row>
    <row r="33" spans="1:13" s="15" customFormat="1" ht="36" customHeight="1" x14ac:dyDescent="0.2">
      <c r="A33" s="54"/>
      <c r="B33" s="56"/>
      <c r="C33" s="2" t="s">
        <v>32</v>
      </c>
      <c r="D33" s="2">
        <v>-5</v>
      </c>
      <c r="E33" s="59"/>
      <c r="F33" s="3"/>
      <c r="G33" s="3"/>
      <c r="H33" s="3"/>
      <c r="I33" s="6"/>
      <c r="J33" s="6"/>
      <c r="K33" s="6"/>
      <c r="L33" s="11"/>
      <c r="M33" s="1"/>
    </row>
    <row r="34" spans="1:13" s="15" customFormat="1" ht="157.5" customHeight="1" x14ac:dyDescent="0.2">
      <c r="A34" s="55"/>
      <c r="B34" s="56"/>
      <c r="C34" s="2" t="s">
        <v>53</v>
      </c>
      <c r="D34" s="2">
        <v>0</v>
      </c>
      <c r="E34" s="59"/>
      <c r="F34" s="3"/>
      <c r="G34" s="3"/>
      <c r="H34" s="3"/>
      <c r="I34" s="6"/>
      <c r="J34" s="6"/>
      <c r="K34" s="6"/>
      <c r="L34" s="11"/>
      <c r="M34" s="1"/>
    </row>
    <row r="35" spans="1:13" ht="27" customHeight="1" x14ac:dyDescent="0.2">
      <c r="A35" s="53" t="s">
        <v>47</v>
      </c>
      <c r="B35" s="60" t="s">
        <v>39</v>
      </c>
      <c r="C35" s="2" t="s">
        <v>23</v>
      </c>
      <c r="D35" s="2">
        <v>6</v>
      </c>
      <c r="E35" s="59">
        <v>0.05</v>
      </c>
      <c r="F35" s="63"/>
      <c r="G35" s="57"/>
      <c r="H35" s="57"/>
      <c r="I35" s="58"/>
      <c r="J35" s="64"/>
      <c r="K35" s="64"/>
    </row>
    <row r="36" spans="1:13" ht="26.25" customHeight="1" x14ac:dyDescent="0.2">
      <c r="A36" s="54"/>
      <c r="B36" s="61"/>
      <c r="C36" s="2" t="s">
        <v>9</v>
      </c>
      <c r="D36" s="2">
        <v>8</v>
      </c>
      <c r="E36" s="59"/>
      <c r="F36" s="63"/>
      <c r="G36" s="57"/>
      <c r="H36" s="57"/>
      <c r="I36" s="58"/>
      <c r="J36" s="64"/>
      <c r="K36" s="64"/>
    </row>
    <row r="37" spans="1:13" ht="30.75" customHeight="1" x14ac:dyDescent="0.2">
      <c r="A37" s="54"/>
      <c r="B37" s="62"/>
      <c r="C37" s="2" t="s">
        <v>10</v>
      </c>
      <c r="D37" s="2">
        <v>10</v>
      </c>
      <c r="E37" s="59"/>
      <c r="F37" s="63"/>
      <c r="G37" s="57"/>
      <c r="H37" s="57"/>
      <c r="I37" s="58"/>
      <c r="J37" s="64"/>
      <c r="K37" s="64"/>
    </row>
    <row r="38" spans="1:13" ht="39.75" customHeight="1" x14ac:dyDescent="0.2">
      <c r="A38" s="54"/>
      <c r="B38" s="24" t="s">
        <v>42</v>
      </c>
      <c r="C38" s="2" t="s">
        <v>50</v>
      </c>
      <c r="D38" s="2">
        <v>10</v>
      </c>
      <c r="E38" s="5">
        <v>0.05</v>
      </c>
      <c r="F38" s="27"/>
      <c r="G38" s="28"/>
      <c r="H38" s="28"/>
      <c r="I38" s="7"/>
      <c r="J38" s="8"/>
      <c r="K38" s="8"/>
    </row>
    <row r="39" spans="1:13" ht="21.75" customHeight="1" x14ac:dyDescent="0.2">
      <c r="A39" s="54"/>
      <c r="B39" s="53" t="s">
        <v>40</v>
      </c>
      <c r="C39" s="2" t="s">
        <v>7</v>
      </c>
      <c r="D39" s="2">
        <v>7</v>
      </c>
      <c r="E39" s="59">
        <v>0.05</v>
      </c>
      <c r="F39" s="63"/>
      <c r="G39" s="57"/>
      <c r="H39" s="57"/>
      <c r="I39" s="58"/>
      <c r="J39" s="64"/>
      <c r="K39" s="64"/>
    </row>
    <row r="40" spans="1:13" ht="21.75" customHeight="1" x14ac:dyDescent="0.2">
      <c r="A40" s="54"/>
      <c r="B40" s="86"/>
      <c r="C40" s="2" t="s">
        <v>22</v>
      </c>
      <c r="D40" s="2">
        <v>8</v>
      </c>
      <c r="E40" s="59"/>
      <c r="F40" s="63"/>
      <c r="G40" s="57"/>
      <c r="H40" s="57"/>
      <c r="I40" s="58"/>
      <c r="J40" s="64"/>
      <c r="K40" s="64"/>
    </row>
    <row r="41" spans="1:13" ht="23.25" customHeight="1" x14ac:dyDescent="0.2">
      <c r="A41" s="54"/>
      <c r="B41" s="87"/>
      <c r="C41" s="2" t="s">
        <v>8</v>
      </c>
      <c r="D41" s="2">
        <v>10</v>
      </c>
      <c r="E41" s="59"/>
      <c r="F41" s="63"/>
      <c r="G41" s="57"/>
      <c r="H41" s="57"/>
      <c r="I41" s="58"/>
      <c r="J41" s="64"/>
      <c r="K41" s="64"/>
    </row>
    <row r="42" spans="1:13" ht="26.25" customHeight="1" x14ac:dyDescent="0.2">
      <c r="A42" s="53" t="s">
        <v>41</v>
      </c>
      <c r="B42" s="48" t="s">
        <v>43</v>
      </c>
      <c r="C42" s="49"/>
      <c r="D42" s="2">
        <v>2</v>
      </c>
      <c r="E42" s="59">
        <v>0.05</v>
      </c>
      <c r="F42" s="27"/>
      <c r="G42" s="28"/>
      <c r="H42" s="28"/>
      <c r="I42" s="7"/>
      <c r="J42" s="8"/>
      <c r="K42" s="8"/>
    </row>
    <row r="43" spans="1:13" ht="18" customHeight="1" x14ac:dyDescent="0.2">
      <c r="A43" s="54"/>
      <c r="B43" s="48" t="s">
        <v>44</v>
      </c>
      <c r="C43" s="49"/>
      <c r="D43" s="2">
        <v>1</v>
      </c>
      <c r="E43" s="59"/>
      <c r="F43" s="27"/>
      <c r="G43" s="28"/>
      <c r="H43" s="28"/>
      <c r="I43" s="7"/>
      <c r="J43" s="8"/>
      <c r="K43" s="8"/>
    </row>
    <row r="44" spans="1:13" ht="17.25" customHeight="1" x14ac:dyDescent="0.2">
      <c r="A44" s="54"/>
      <c r="B44" s="56" t="s">
        <v>46</v>
      </c>
      <c r="C44" s="56"/>
      <c r="D44" s="2">
        <v>2</v>
      </c>
      <c r="E44" s="59"/>
      <c r="F44" s="27"/>
      <c r="G44" s="28"/>
      <c r="H44" s="28"/>
      <c r="I44" s="7"/>
      <c r="J44" s="8"/>
      <c r="K44" s="8"/>
    </row>
    <row r="45" spans="1:13" ht="15" customHeight="1" x14ac:dyDescent="0.2">
      <c r="A45" s="55"/>
      <c r="B45" s="80" t="s">
        <v>20</v>
      </c>
      <c r="C45" s="81"/>
      <c r="D45" s="81"/>
      <c r="E45" s="82"/>
      <c r="F45" s="3">
        <f>SUM(F42:F44)</f>
        <v>0</v>
      </c>
      <c r="G45" s="9">
        <f>SUM(G42:G44)</f>
        <v>0</v>
      </c>
      <c r="H45" s="3">
        <f>SUM(H42:H44)</f>
        <v>0</v>
      </c>
      <c r="I45" s="6"/>
      <c r="J45" s="6"/>
      <c r="K45" s="6"/>
    </row>
    <row r="46" spans="1:13" ht="26.25" customHeight="1" x14ac:dyDescent="0.2">
      <c r="A46" s="53" t="s">
        <v>179</v>
      </c>
      <c r="B46" s="48" t="s">
        <v>180</v>
      </c>
      <c r="C46" s="49"/>
      <c r="D46" s="2">
        <v>6</v>
      </c>
      <c r="E46" s="50">
        <v>0.1</v>
      </c>
      <c r="F46" s="46"/>
      <c r="G46" s="44"/>
      <c r="H46" s="44"/>
      <c r="I46" s="45"/>
      <c r="J46" s="47"/>
      <c r="K46" s="47"/>
    </row>
    <row r="47" spans="1:13" ht="18" customHeight="1" x14ac:dyDescent="0.2">
      <c r="A47" s="54"/>
      <c r="B47" s="48" t="s">
        <v>181</v>
      </c>
      <c r="C47" s="49"/>
      <c r="D47" s="2">
        <v>8</v>
      </c>
      <c r="E47" s="51"/>
      <c r="F47" s="46"/>
      <c r="G47" s="44"/>
      <c r="H47" s="44"/>
      <c r="I47" s="45"/>
      <c r="J47" s="47"/>
      <c r="K47" s="47"/>
    </row>
    <row r="48" spans="1:13" ht="17.25" customHeight="1" x14ac:dyDescent="0.2">
      <c r="A48" s="55"/>
      <c r="B48" s="56" t="s">
        <v>182</v>
      </c>
      <c r="C48" s="56"/>
      <c r="D48" s="2">
        <v>10</v>
      </c>
      <c r="E48" s="52"/>
      <c r="F48" s="46"/>
      <c r="G48" s="44"/>
      <c r="H48" s="44"/>
      <c r="I48" s="45"/>
      <c r="J48" s="47"/>
      <c r="K48" s="47"/>
    </row>
    <row r="49" spans="1:11" ht="26.25" customHeight="1" x14ac:dyDescent="0.2">
      <c r="A49" s="53" t="s">
        <v>189</v>
      </c>
      <c r="B49" s="48" t="s">
        <v>185</v>
      </c>
      <c r="C49" s="49"/>
      <c r="D49" s="2">
        <v>4</v>
      </c>
      <c r="E49" s="50">
        <v>7.0000000000000007E-2</v>
      </c>
      <c r="F49" s="46"/>
      <c r="G49" s="44"/>
      <c r="H49" s="44"/>
      <c r="I49" s="45"/>
      <c r="J49" s="47"/>
      <c r="K49" s="47"/>
    </row>
    <row r="50" spans="1:11" ht="20.25" customHeight="1" x14ac:dyDescent="0.2">
      <c r="A50" s="54"/>
      <c r="B50" s="48" t="s">
        <v>188</v>
      </c>
      <c r="C50" s="49"/>
      <c r="D50" s="2">
        <v>6</v>
      </c>
      <c r="E50" s="51"/>
      <c r="F50" s="46"/>
      <c r="G50" s="44"/>
      <c r="H50" s="44"/>
      <c r="I50" s="45"/>
      <c r="J50" s="47"/>
      <c r="K50" s="47"/>
    </row>
    <row r="51" spans="1:11" ht="27.75" customHeight="1" x14ac:dyDescent="0.2">
      <c r="A51" s="54"/>
      <c r="B51" s="56" t="s">
        <v>186</v>
      </c>
      <c r="C51" s="56"/>
      <c r="D51" s="2">
        <v>8</v>
      </c>
      <c r="E51" s="51"/>
      <c r="F51" s="46"/>
      <c r="G51" s="44"/>
      <c r="H51" s="44"/>
      <c r="I51" s="45"/>
      <c r="J51" s="47"/>
      <c r="K51" s="47"/>
    </row>
    <row r="52" spans="1:11" ht="26.25" customHeight="1" x14ac:dyDescent="0.2">
      <c r="A52" s="54"/>
      <c r="B52" s="48" t="s">
        <v>187</v>
      </c>
      <c r="C52" s="49"/>
      <c r="D52" s="2">
        <v>10</v>
      </c>
      <c r="E52" s="52"/>
      <c r="F52" s="46"/>
      <c r="G52" s="44"/>
      <c r="H52" s="44"/>
      <c r="I52" s="45"/>
      <c r="J52" s="47"/>
      <c r="K52" s="47"/>
    </row>
    <row r="53" spans="1:11" ht="26.25" customHeight="1" x14ac:dyDescent="0.2">
      <c r="A53" s="54"/>
      <c r="B53" s="48" t="s">
        <v>183</v>
      </c>
      <c r="C53" s="49"/>
      <c r="D53" s="2">
        <v>0</v>
      </c>
      <c r="E53" s="50">
        <v>0.03</v>
      </c>
      <c r="F53" s="46"/>
      <c r="G53" s="44"/>
      <c r="H53" s="44"/>
      <c r="I53" s="45"/>
      <c r="J53" s="47"/>
      <c r="K53" s="47"/>
    </row>
    <row r="54" spans="1:11" ht="26.25" customHeight="1" x14ac:dyDescent="0.2">
      <c r="A54" s="55"/>
      <c r="B54" s="48" t="s">
        <v>184</v>
      </c>
      <c r="C54" s="49"/>
      <c r="D54" s="2">
        <v>3</v>
      </c>
      <c r="E54" s="52"/>
      <c r="F54" s="46"/>
      <c r="G54" s="44"/>
      <c r="H54" s="44"/>
      <c r="I54" s="45"/>
      <c r="J54" s="47"/>
      <c r="K54" s="47"/>
    </row>
    <row r="55" spans="1:11" ht="54.75" customHeight="1" x14ac:dyDescent="0.2">
      <c r="A55" s="77" t="s">
        <v>177</v>
      </c>
      <c r="B55" s="79"/>
      <c r="C55" s="79"/>
      <c r="D55" s="78"/>
      <c r="E55" s="5">
        <v>0.2</v>
      </c>
      <c r="F55" s="28"/>
      <c r="G55" s="28"/>
      <c r="H55" s="28"/>
      <c r="I55" s="15"/>
      <c r="J55" s="15"/>
      <c r="K55" s="15"/>
    </row>
    <row r="56" spans="1:11" ht="27.75" customHeight="1" x14ac:dyDescent="0.2">
      <c r="A56" s="56" t="s">
        <v>45</v>
      </c>
      <c r="B56" s="56"/>
      <c r="C56" s="56"/>
      <c r="D56" s="4" t="s">
        <v>21</v>
      </c>
      <c r="E56" s="5">
        <v>0.05</v>
      </c>
      <c r="F56" s="28"/>
      <c r="G56" s="28"/>
      <c r="H56" s="28"/>
      <c r="I56" s="15"/>
      <c r="J56" s="15"/>
      <c r="K56" s="15"/>
    </row>
    <row r="57" spans="1:11" s="20" customFormat="1" ht="30.75" customHeight="1" x14ac:dyDescent="0.2">
      <c r="A57" s="88" t="s">
        <v>20</v>
      </c>
      <c r="B57" s="89"/>
      <c r="C57" s="89"/>
      <c r="D57" s="90"/>
      <c r="E57" s="29">
        <f>SUM(E6:E56)</f>
        <v>1.0000000000000002</v>
      </c>
      <c r="F57" s="29">
        <f t="shared" ref="F57:H57" si="0">SUM(F6:F56)</f>
        <v>0</v>
      </c>
      <c r="G57" s="29">
        <f t="shared" si="0"/>
        <v>0</v>
      </c>
      <c r="H57" s="29">
        <f t="shared" si="0"/>
        <v>0</v>
      </c>
      <c r="I57" s="19"/>
      <c r="J57" s="19"/>
      <c r="K57" s="19"/>
    </row>
  </sheetData>
  <mergeCells count="117">
    <mergeCell ref="A57:D57"/>
    <mergeCell ref="D1:H2"/>
    <mergeCell ref="A3:E3"/>
    <mergeCell ref="A42:A45"/>
    <mergeCell ref="B45:E45"/>
    <mergeCell ref="B42:C42"/>
    <mergeCell ref="E15:E18"/>
    <mergeCell ref="B32:B34"/>
    <mergeCell ref="A6:A14"/>
    <mergeCell ref="E6:E14"/>
    <mergeCell ref="A55:D55"/>
    <mergeCell ref="A56:C56"/>
    <mergeCell ref="E21:E22"/>
    <mergeCell ref="B21:C21"/>
    <mergeCell ref="B43:C43"/>
    <mergeCell ref="G9:G11"/>
    <mergeCell ref="A21:A22"/>
    <mergeCell ref="G23:G25"/>
    <mergeCell ref="E23:E25"/>
    <mergeCell ref="B44:C44"/>
    <mergeCell ref="B26:B28"/>
    <mergeCell ref="I26:I28"/>
    <mergeCell ref="G21:G22"/>
    <mergeCell ref="E29:E31"/>
    <mergeCell ref="B29:B31"/>
    <mergeCell ref="H23:H25"/>
    <mergeCell ref="B23:B25"/>
    <mergeCell ref="E26:E28"/>
    <mergeCell ref="H26:H28"/>
    <mergeCell ref="B19:E19"/>
    <mergeCell ref="B18:C18"/>
    <mergeCell ref="K9:K11"/>
    <mergeCell ref="K12:K14"/>
    <mergeCell ref="E4:E5"/>
    <mergeCell ref="F9:F11"/>
    <mergeCell ref="B9:B11"/>
    <mergeCell ref="B12:B14"/>
    <mergeCell ref="B6:B8"/>
    <mergeCell ref="I9:I11"/>
    <mergeCell ref="A1:C2"/>
    <mergeCell ref="J23:J25"/>
    <mergeCell ref="H4:H5"/>
    <mergeCell ref="H12:H14"/>
    <mergeCell ref="C4:D5"/>
    <mergeCell ref="I12:I14"/>
    <mergeCell ref="F21:F22"/>
    <mergeCell ref="J12:J14"/>
    <mergeCell ref="A23:A34"/>
    <mergeCell ref="H21:H22"/>
    <mergeCell ref="J26:J28"/>
    <mergeCell ref="A4:A5"/>
    <mergeCell ref="B4:B5"/>
    <mergeCell ref="B15:C15"/>
    <mergeCell ref="B16:C16"/>
    <mergeCell ref="B22:C22"/>
    <mergeCell ref="F23:F25"/>
    <mergeCell ref="J21:J22"/>
    <mergeCell ref="I4:I5"/>
    <mergeCell ref="J4:J5"/>
    <mergeCell ref="A15:A20"/>
    <mergeCell ref="B20:C20"/>
    <mergeCell ref="B17:C17"/>
    <mergeCell ref="F29:F31"/>
    <mergeCell ref="F3:H3"/>
    <mergeCell ref="G4:G5"/>
    <mergeCell ref="I23:I25"/>
    <mergeCell ref="F4:F5"/>
    <mergeCell ref="K39:K41"/>
    <mergeCell ref="K29:K31"/>
    <mergeCell ref="I21:I22"/>
    <mergeCell ref="H29:H31"/>
    <mergeCell ref="I3:K3"/>
    <mergeCell ref="K4:K5"/>
    <mergeCell ref="G29:G31"/>
    <mergeCell ref="F26:F28"/>
    <mergeCell ref="G26:G28"/>
    <mergeCell ref="K23:K25"/>
    <mergeCell ref="F12:F14"/>
    <mergeCell ref="G12:G14"/>
    <mergeCell ref="H9:H11"/>
    <mergeCell ref="J9:J11"/>
    <mergeCell ref="K21:K22"/>
    <mergeCell ref="E32:E34"/>
    <mergeCell ref="G35:G37"/>
    <mergeCell ref="K35:K37"/>
    <mergeCell ref="H39:H41"/>
    <mergeCell ref="K26:K28"/>
    <mergeCell ref="I29:I31"/>
    <mergeCell ref="J29:J31"/>
    <mergeCell ref="F35:F37"/>
    <mergeCell ref="J39:J41"/>
    <mergeCell ref="J35:J37"/>
    <mergeCell ref="I35:I37"/>
    <mergeCell ref="A35:A41"/>
    <mergeCell ref="H35:H37"/>
    <mergeCell ref="I39:I41"/>
    <mergeCell ref="E39:E41"/>
    <mergeCell ref="G39:G41"/>
    <mergeCell ref="E42:E44"/>
    <mergeCell ref="B35:B37"/>
    <mergeCell ref="F39:F41"/>
    <mergeCell ref="E35:E37"/>
    <mergeCell ref="B39:B41"/>
    <mergeCell ref="B52:C52"/>
    <mergeCell ref="B53:C53"/>
    <mergeCell ref="E49:E52"/>
    <mergeCell ref="B54:C54"/>
    <mergeCell ref="A49:A54"/>
    <mergeCell ref="E53:E54"/>
    <mergeCell ref="B46:C46"/>
    <mergeCell ref="E46:E48"/>
    <mergeCell ref="B47:C47"/>
    <mergeCell ref="B48:C48"/>
    <mergeCell ref="A46:A48"/>
    <mergeCell ref="B49:C49"/>
    <mergeCell ref="B50:C50"/>
    <mergeCell ref="B51:C51"/>
  </mergeCells>
  <pageMargins left="0.19685039370078741" right="0.19685039370078741" top="0.74803149606299213" bottom="0.74803149606299213" header="0.31496062992125984" footer="0.31496062992125984"/>
  <pageSetup paperSize="9" scale="65" orientation="landscape" r:id="rId1"/>
  <rowBreaks count="2" manualBreakCount="2">
    <brk id="22" max="7" man="1"/>
    <brk id="41" max="7"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7"/>
  <sheetViews>
    <sheetView rightToLeft="1" workbookViewId="0">
      <selection activeCell="D25" sqref="D25"/>
    </sheetView>
  </sheetViews>
  <sheetFormatPr defaultRowHeight="14.25" x14ac:dyDescent="0.2"/>
  <sheetData>
    <row r="1" spans="1:3" x14ac:dyDescent="0.2">
      <c r="B1" t="s">
        <v>175</v>
      </c>
    </row>
    <row r="2" spans="1:3" x14ac:dyDescent="0.2">
      <c r="A2" t="s">
        <v>61</v>
      </c>
      <c r="B2" t="s">
        <v>62</v>
      </c>
      <c r="C2" t="s">
        <v>64</v>
      </c>
    </row>
    <row r="3" spans="1:3" x14ac:dyDescent="0.2">
      <c r="A3">
        <v>0</v>
      </c>
      <c r="B3" t="s">
        <v>63</v>
      </c>
      <c r="C3" s="30">
        <v>0</v>
      </c>
    </row>
    <row r="4" spans="1:3" x14ac:dyDescent="0.2">
      <c r="B4" t="s">
        <v>171</v>
      </c>
      <c r="C4" s="30">
        <v>0.6</v>
      </c>
    </row>
    <row r="5" spans="1:3" x14ac:dyDescent="0.2">
      <c r="A5">
        <v>0.1</v>
      </c>
      <c r="B5" t="s">
        <v>172</v>
      </c>
      <c r="C5" s="30">
        <v>0.7</v>
      </c>
    </row>
    <row r="6" spans="1:3" x14ac:dyDescent="0.2">
      <c r="A6">
        <v>0.2</v>
      </c>
      <c r="B6" t="s">
        <v>170</v>
      </c>
      <c r="C6" s="30">
        <v>0.8</v>
      </c>
    </row>
    <row r="7" spans="1:3" x14ac:dyDescent="0.2">
      <c r="A7">
        <v>0.3</v>
      </c>
      <c r="B7" t="s">
        <v>169</v>
      </c>
      <c r="C7" s="30">
        <v>0.9</v>
      </c>
    </row>
    <row r="8" spans="1:3" x14ac:dyDescent="0.2">
      <c r="A8">
        <v>0.4</v>
      </c>
      <c r="B8" t="s">
        <v>168</v>
      </c>
      <c r="C8" s="30">
        <v>1</v>
      </c>
    </row>
    <row r="10" spans="1:3" x14ac:dyDescent="0.2">
      <c r="B10" t="s">
        <v>176</v>
      </c>
    </row>
    <row r="11" spans="1:3" x14ac:dyDescent="0.2">
      <c r="A11" t="s">
        <v>61</v>
      </c>
      <c r="B11" t="s">
        <v>62</v>
      </c>
      <c r="C11" t="s">
        <v>64</v>
      </c>
    </row>
    <row r="12" spans="1:3" x14ac:dyDescent="0.2">
      <c r="A12">
        <v>0</v>
      </c>
      <c r="B12">
        <v>90.1</v>
      </c>
      <c r="C12" s="30">
        <f t="shared" ref="C12:C17" si="0">B12/100</f>
        <v>0.90099999999999991</v>
      </c>
    </row>
    <row r="13" spans="1:3" x14ac:dyDescent="0.2">
      <c r="B13">
        <v>89.2</v>
      </c>
      <c r="C13" s="30">
        <f t="shared" si="0"/>
        <v>0.89200000000000002</v>
      </c>
    </row>
    <row r="14" spans="1:3" x14ac:dyDescent="0.2">
      <c r="A14">
        <v>0.1</v>
      </c>
      <c r="B14">
        <v>85</v>
      </c>
      <c r="C14" s="30">
        <f t="shared" si="0"/>
        <v>0.85</v>
      </c>
    </row>
    <row r="15" spans="1:3" x14ac:dyDescent="0.2">
      <c r="A15">
        <v>0.2</v>
      </c>
      <c r="B15">
        <v>88</v>
      </c>
      <c r="C15" s="30">
        <f t="shared" si="0"/>
        <v>0.88</v>
      </c>
    </row>
    <row r="16" spans="1:3" x14ac:dyDescent="0.2">
      <c r="A16">
        <v>0.3</v>
      </c>
      <c r="B16">
        <v>87</v>
      </c>
      <c r="C16" s="30">
        <f t="shared" si="0"/>
        <v>0.87</v>
      </c>
    </row>
    <row r="17" spans="1:3" x14ac:dyDescent="0.2">
      <c r="A17">
        <v>0.4</v>
      </c>
      <c r="B17">
        <v>75</v>
      </c>
      <c r="C17" s="30">
        <f t="shared" si="0"/>
        <v>0.75</v>
      </c>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55"/>
  <sheetViews>
    <sheetView rightToLeft="1" topLeftCell="A53" workbookViewId="0">
      <selection activeCell="K57" sqref="K57"/>
    </sheetView>
  </sheetViews>
  <sheetFormatPr defaultRowHeight="15" x14ac:dyDescent="0.25"/>
  <cols>
    <col min="1" max="1" width="4.25" style="31" customWidth="1"/>
    <col min="2" max="2" width="8.75" style="18" bestFit="1" customWidth="1"/>
    <col min="3" max="3" width="8.75" style="41" customWidth="1"/>
    <col min="4" max="4" width="11.875" style="18" customWidth="1"/>
    <col min="5" max="5" width="13.25" style="18" customWidth="1"/>
    <col min="6" max="6" width="9" style="18"/>
    <col min="7" max="7" width="14" style="37" customWidth="1"/>
  </cols>
  <sheetData>
    <row r="1" spans="1:9" ht="30.75" thickBot="1" x14ac:dyDescent="0.3">
      <c r="A1" s="31" t="s">
        <v>65</v>
      </c>
      <c r="B1" s="32" t="s">
        <v>66</v>
      </c>
      <c r="C1" s="33" t="s">
        <v>67</v>
      </c>
      <c r="D1" s="32" t="s">
        <v>68</v>
      </c>
      <c r="E1" s="32" t="s">
        <v>69</v>
      </c>
      <c r="F1" s="18" t="s">
        <v>20</v>
      </c>
      <c r="G1" s="42" t="s">
        <v>70</v>
      </c>
      <c r="H1" s="43" t="s">
        <v>173</v>
      </c>
      <c r="I1" t="s">
        <v>174</v>
      </c>
    </row>
    <row r="2" spans="1:9" ht="192" thickBot="1" x14ac:dyDescent="0.3">
      <c r="A2" s="31">
        <v>1</v>
      </c>
      <c r="B2" s="34">
        <v>81</v>
      </c>
      <c r="C2" s="35" t="s">
        <v>71</v>
      </c>
      <c r="D2" s="34">
        <v>25</v>
      </c>
      <c r="E2" s="36" t="s">
        <v>72</v>
      </c>
      <c r="F2" s="18">
        <v>92.1</v>
      </c>
      <c r="G2" s="37">
        <v>31134</v>
      </c>
      <c r="H2">
        <f>G2*1</f>
        <v>31134</v>
      </c>
      <c r="I2">
        <f>G2/100*F2</f>
        <v>28674.413999999997</v>
      </c>
    </row>
    <row r="3" spans="1:9" ht="192" thickBot="1" x14ac:dyDescent="0.3">
      <c r="A3" s="31">
        <v>2</v>
      </c>
      <c r="B3" s="34">
        <v>79</v>
      </c>
      <c r="C3" s="35" t="s">
        <v>71</v>
      </c>
      <c r="D3" s="34">
        <v>25</v>
      </c>
      <c r="E3" s="36" t="s">
        <v>73</v>
      </c>
      <c r="F3" s="18">
        <v>91.1</v>
      </c>
      <c r="G3" s="37">
        <v>31134</v>
      </c>
      <c r="H3">
        <f>G3*1</f>
        <v>31134</v>
      </c>
      <c r="I3">
        <f t="shared" ref="I3:I66" si="0">G3/100*F3</f>
        <v>28363.073999999997</v>
      </c>
    </row>
    <row r="4" spans="1:9" ht="45.75" thickBot="1" x14ac:dyDescent="0.3">
      <c r="A4" s="31">
        <v>3</v>
      </c>
      <c r="B4" s="34">
        <v>115</v>
      </c>
      <c r="C4" s="35" t="s">
        <v>74</v>
      </c>
      <c r="D4" s="34">
        <v>28</v>
      </c>
      <c r="E4" s="36" t="s">
        <v>75</v>
      </c>
      <c r="F4" s="18">
        <v>90.7</v>
      </c>
      <c r="G4" s="37">
        <v>29600</v>
      </c>
      <c r="H4">
        <f>G4*1</f>
        <v>29600</v>
      </c>
      <c r="I4">
        <f t="shared" si="0"/>
        <v>26847.200000000001</v>
      </c>
    </row>
    <row r="5" spans="1:9" ht="192" thickBot="1" x14ac:dyDescent="0.3">
      <c r="A5" s="31">
        <v>4</v>
      </c>
      <c r="B5" s="34">
        <v>128</v>
      </c>
      <c r="C5" s="38" t="s">
        <v>76</v>
      </c>
      <c r="D5" s="34">
        <v>30</v>
      </c>
      <c r="E5" s="36" t="s">
        <v>77</v>
      </c>
      <c r="F5" s="18">
        <v>89.9</v>
      </c>
      <c r="G5" s="37">
        <v>50000</v>
      </c>
      <c r="H5">
        <f>G5*0.9</f>
        <v>45000</v>
      </c>
      <c r="I5">
        <f t="shared" si="0"/>
        <v>44950</v>
      </c>
    </row>
    <row r="6" spans="1:9" ht="30.75" thickBot="1" x14ac:dyDescent="0.3">
      <c r="A6" s="31">
        <v>5</v>
      </c>
      <c r="B6" s="34">
        <v>126</v>
      </c>
      <c r="C6" s="35" t="s">
        <v>78</v>
      </c>
      <c r="D6" s="34">
        <v>30</v>
      </c>
      <c r="E6" s="36" t="s">
        <v>79</v>
      </c>
      <c r="F6" s="18">
        <v>89</v>
      </c>
      <c r="G6" s="37">
        <v>48455</v>
      </c>
      <c r="H6">
        <f t="shared" ref="H6:H57" si="1">G6*0.9</f>
        <v>43609.5</v>
      </c>
      <c r="I6">
        <f t="shared" si="0"/>
        <v>43124.950000000004</v>
      </c>
    </row>
    <row r="7" spans="1:9" ht="51.75" thickBot="1" x14ac:dyDescent="0.3">
      <c r="A7" s="31">
        <v>6</v>
      </c>
      <c r="B7" s="34">
        <v>45</v>
      </c>
      <c r="C7" s="35" t="s">
        <v>80</v>
      </c>
      <c r="D7" s="34">
        <v>27</v>
      </c>
      <c r="E7" s="36" t="s">
        <v>81</v>
      </c>
      <c r="F7" s="18">
        <v>89</v>
      </c>
      <c r="G7" s="37">
        <v>50000</v>
      </c>
      <c r="H7">
        <f t="shared" si="1"/>
        <v>45000</v>
      </c>
      <c r="I7">
        <f t="shared" si="0"/>
        <v>44500</v>
      </c>
    </row>
    <row r="8" spans="1:9" ht="51.75" thickBot="1" x14ac:dyDescent="0.3">
      <c r="A8" s="31">
        <v>7</v>
      </c>
      <c r="B8" s="34">
        <v>47</v>
      </c>
      <c r="C8" s="35" t="s">
        <v>80</v>
      </c>
      <c r="D8" s="34">
        <v>27</v>
      </c>
      <c r="E8" s="36" t="s">
        <v>82</v>
      </c>
      <c r="F8" s="18">
        <v>89</v>
      </c>
      <c r="G8" s="37">
        <v>50000</v>
      </c>
      <c r="H8">
        <f t="shared" si="1"/>
        <v>45000</v>
      </c>
      <c r="I8">
        <f t="shared" si="0"/>
        <v>44500</v>
      </c>
    </row>
    <row r="9" spans="1:9" ht="192" thickBot="1" x14ac:dyDescent="0.3">
      <c r="A9" s="31">
        <v>8</v>
      </c>
      <c r="B9" s="34">
        <v>78</v>
      </c>
      <c r="C9" s="35" t="s">
        <v>71</v>
      </c>
      <c r="D9" s="34">
        <v>25</v>
      </c>
      <c r="E9" s="36" t="s">
        <v>83</v>
      </c>
      <c r="F9" s="18">
        <v>88.6</v>
      </c>
      <c r="G9" s="37">
        <v>31134</v>
      </c>
      <c r="H9">
        <f t="shared" si="1"/>
        <v>28020.600000000002</v>
      </c>
      <c r="I9">
        <f t="shared" si="0"/>
        <v>27584.723999999995</v>
      </c>
    </row>
    <row r="10" spans="1:9" ht="60.75" thickBot="1" x14ac:dyDescent="0.3">
      <c r="A10" s="31">
        <v>9</v>
      </c>
      <c r="B10" s="34">
        <v>37</v>
      </c>
      <c r="C10" s="35" t="s">
        <v>80</v>
      </c>
      <c r="D10" s="34">
        <v>27</v>
      </c>
      <c r="E10" s="36" t="s">
        <v>84</v>
      </c>
      <c r="F10" s="18">
        <v>88.6</v>
      </c>
      <c r="G10" s="37">
        <v>50000</v>
      </c>
      <c r="H10">
        <f t="shared" si="1"/>
        <v>45000</v>
      </c>
      <c r="I10">
        <f t="shared" si="0"/>
        <v>44300</v>
      </c>
    </row>
    <row r="11" spans="1:9" ht="77.25" thickBot="1" x14ac:dyDescent="0.3">
      <c r="A11" s="31">
        <v>10</v>
      </c>
      <c r="B11" s="34">
        <v>34</v>
      </c>
      <c r="C11" s="35" t="s">
        <v>85</v>
      </c>
      <c r="D11" s="34">
        <v>27</v>
      </c>
      <c r="E11" s="36" t="s">
        <v>81</v>
      </c>
      <c r="F11" s="18">
        <v>88.5</v>
      </c>
      <c r="G11" s="37">
        <v>50000</v>
      </c>
      <c r="H11">
        <f t="shared" si="1"/>
        <v>45000</v>
      </c>
      <c r="I11">
        <f t="shared" si="0"/>
        <v>44250</v>
      </c>
    </row>
    <row r="12" spans="1:9" ht="77.25" thickBot="1" x14ac:dyDescent="0.3">
      <c r="A12" s="31">
        <v>11</v>
      </c>
      <c r="B12" s="34">
        <v>46</v>
      </c>
      <c r="C12" s="35" t="s">
        <v>85</v>
      </c>
      <c r="D12" s="34">
        <v>27</v>
      </c>
      <c r="E12" s="36" t="s">
        <v>84</v>
      </c>
      <c r="F12" s="18">
        <v>88.5</v>
      </c>
      <c r="G12" s="37">
        <v>50000</v>
      </c>
      <c r="H12">
        <f t="shared" si="1"/>
        <v>45000</v>
      </c>
      <c r="I12">
        <f t="shared" si="0"/>
        <v>44250</v>
      </c>
    </row>
    <row r="13" spans="1:9" ht="77.25" thickBot="1" x14ac:dyDescent="0.3">
      <c r="A13" s="31">
        <v>12</v>
      </c>
      <c r="B13" s="34">
        <v>40</v>
      </c>
      <c r="C13" s="35" t="s">
        <v>85</v>
      </c>
      <c r="D13" s="34">
        <v>27</v>
      </c>
      <c r="E13" s="36" t="s">
        <v>82</v>
      </c>
      <c r="F13" s="18">
        <v>88.5</v>
      </c>
      <c r="G13" s="37">
        <v>50000</v>
      </c>
      <c r="H13">
        <f t="shared" si="1"/>
        <v>45000</v>
      </c>
      <c r="I13">
        <f t="shared" si="0"/>
        <v>44250</v>
      </c>
    </row>
    <row r="14" spans="1:9" ht="51.75" thickBot="1" x14ac:dyDescent="0.3">
      <c r="A14" s="31">
        <v>13</v>
      </c>
      <c r="B14" s="34">
        <v>38</v>
      </c>
      <c r="C14" s="35" t="s">
        <v>80</v>
      </c>
      <c r="D14" s="34">
        <v>27</v>
      </c>
      <c r="E14" s="36" t="s">
        <v>86</v>
      </c>
      <c r="F14" s="18">
        <v>88.4</v>
      </c>
      <c r="G14" s="37">
        <v>50000</v>
      </c>
      <c r="H14">
        <f t="shared" si="1"/>
        <v>45000</v>
      </c>
      <c r="I14">
        <f t="shared" si="0"/>
        <v>44200</v>
      </c>
    </row>
    <row r="15" spans="1:9" ht="51.75" thickBot="1" x14ac:dyDescent="0.3">
      <c r="A15" s="31">
        <v>14</v>
      </c>
      <c r="B15" s="34">
        <v>41</v>
      </c>
      <c r="C15" s="35" t="s">
        <v>80</v>
      </c>
      <c r="D15" s="34">
        <v>27</v>
      </c>
      <c r="E15" s="36" t="s">
        <v>87</v>
      </c>
      <c r="F15" s="18">
        <v>88.4</v>
      </c>
      <c r="G15" s="37">
        <v>50000</v>
      </c>
      <c r="H15">
        <f t="shared" si="1"/>
        <v>45000</v>
      </c>
      <c r="I15">
        <f t="shared" si="0"/>
        <v>44200</v>
      </c>
    </row>
    <row r="16" spans="1:9" ht="51.75" thickBot="1" x14ac:dyDescent="0.3">
      <c r="A16" s="31">
        <v>15</v>
      </c>
      <c r="B16" s="34">
        <v>35</v>
      </c>
      <c r="C16" s="35" t="s">
        <v>80</v>
      </c>
      <c r="D16" s="34">
        <v>27</v>
      </c>
      <c r="E16" s="36" t="s">
        <v>88</v>
      </c>
      <c r="F16" s="18">
        <v>88.4</v>
      </c>
      <c r="G16" s="37">
        <v>50000</v>
      </c>
      <c r="H16">
        <f t="shared" si="1"/>
        <v>45000</v>
      </c>
      <c r="I16">
        <f t="shared" si="0"/>
        <v>44200</v>
      </c>
    </row>
    <row r="17" spans="1:9" ht="192" thickBot="1" x14ac:dyDescent="0.3">
      <c r="A17" s="31">
        <v>16</v>
      </c>
      <c r="B17" s="34">
        <v>82</v>
      </c>
      <c r="C17" s="35" t="s">
        <v>71</v>
      </c>
      <c r="D17" s="34">
        <v>25</v>
      </c>
      <c r="E17" s="36" t="str">
        <f>'[1]מציע 82'!$B$3</f>
        <v>מועצה מקומית שעב</v>
      </c>
      <c r="F17" s="18">
        <v>88.1</v>
      </c>
      <c r="G17" s="37">
        <v>31134</v>
      </c>
      <c r="H17">
        <f t="shared" si="1"/>
        <v>28020.600000000002</v>
      </c>
      <c r="I17">
        <f t="shared" si="0"/>
        <v>27429.053999999996</v>
      </c>
    </row>
    <row r="18" spans="1:9" ht="30.75" thickBot="1" x14ac:dyDescent="0.3">
      <c r="A18" s="31">
        <v>17</v>
      </c>
      <c r="B18" s="34">
        <v>125</v>
      </c>
      <c r="C18" s="35" t="s">
        <v>78</v>
      </c>
      <c r="D18" s="34">
        <v>30</v>
      </c>
      <c r="E18" s="36" t="s">
        <v>79</v>
      </c>
      <c r="F18" s="18">
        <v>88</v>
      </c>
      <c r="G18" s="37">
        <v>47178</v>
      </c>
      <c r="H18">
        <f t="shared" si="1"/>
        <v>42460.200000000004</v>
      </c>
      <c r="I18">
        <f t="shared" si="0"/>
        <v>41516.639999999999</v>
      </c>
    </row>
    <row r="19" spans="1:9" ht="51.75" thickBot="1" x14ac:dyDescent="0.3">
      <c r="A19" s="31">
        <v>18</v>
      </c>
      <c r="B19" s="34">
        <v>33</v>
      </c>
      <c r="C19" s="35" t="s">
        <v>80</v>
      </c>
      <c r="D19" s="34">
        <v>27</v>
      </c>
      <c r="E19" s="36" t="s">
        <v>89</v>
      </c>
      <c r="F19" s="18">
        <v>88</v>
      </c>
      <c r="G19" s="37">
        <v>50000</v>
      </c>
      <c r="H19">
        <f t="shared" si="1"/>
        <v>45000</v>
      </c>
      <c r="I19">
        <f t="shared" si="0"/>
        <v>44000</v>
      </c>
    </row>
    <row r="20" spans="1:9" ht="77.25" thickBot="1" x14ac:dyDescent="0.3">
      <c r="A20" s="31">
        <v>19</v>
      </c>
      <c r="B20" s="34">
        <v>39</v>
      </c>
      <c r="C20" s="35" t="s">
        <v>85</v>
      </c>
      <c r="D20" s="34">
        <v>28</v>
      </c>
      <c r="E20" s="36" t="s">
        <v>86</v>
      </c>
      <c r="F20" s="18">
        <v>87.9</v>
      </c>
      <c r="G20" s="37">
        <v>50000</v>
      </c>
      <c r="H20">
        <f t="shared" si="1"/>
        <v>45000</v>
      </c>
      <c r="I20">
        <f t="shared" si="0"/>
        <v>43950</v>
      </c>
    </row>
    <row r="21" spans="1:9" ht="77.25" thickBot="1" x14ac:dyDescent="0.3">
      <c r="A21" s="31">
        <v>20</v>
      </c>
      <c r="B21" s="34">
        <v>36</v>
      </c>
      <c r="C21" s="35" t="s">
        <v>85</v>
      </c>
      <c r="D21" s="34">
        <v>27</v>
      </c>
      <c r="E21" s="36" t="s">
        <v>87</v>
      </c>
      <c r="F21" s="18">
        <v>87.9</v>
      </c>
      <c r="G21" s="37">
        <v>50000</v>
      </c>
      <c r="H21">
        <f t="shared" si="1"/>
        <v>45000</v>
      </c>
      <c r="I21">
        <f t="shared" si="0"/>
        <v>43950</v>
      </c>
    </row>
    <row r="22" spans="1:9" ht="77.25" thickBot="1" x14ac:dyDescent="0.3">
      <c r="A22" s="31">
        <v>21</v>
      </c>
      <c r="B22" s="34">
        <v>4</v>
      </c>
      <c r="C22" s="35" t="s">
        <v>85</v>
      </c>
      <c r="D22" s="34">
        <v>27</v>
      </c>
      <c r="E22" s="36" t="s">
        <v>88</v>
      </c>
      <c r="F22" s="18">
        <v>87.9</v>
      </c>
      <c r="G22" s="37">
        <v>50000</v>
      </c>
      <c r="H22">
        <f t="shared" si="1"/>
        <v>45000</v>
      </c>
      <c r="I22">
        <f t="shared" si="0"/>
        <v>43950</v>
      </c>
    </row>
    <row r="23" spans="1:9" ht="192" thickBot="1" x14ac:dyDescent="0.3">
      <c r="A23" s="31">
        <v>22</v>
      </c>
      <c r="B23" s="34">
        <v>80</v>
      </c>
      <c r="C23" s="35" t="s">
        <v>71</v>
      </c>
      <c r="D23" s="34">
        <v>25</v>
      </c>
      <c r="E23" s="36" t="s">
        <v>90</v>
      </c>
      <c r="F23" s="18">
        <v>87.6</v>
      </c>
      <c r="G23" s="37">
        <v>31134</v>
      </c>
      <c r="H23">
        <f t="shared" si="1"/>
        <v>28020.600000000002</v>
      </c>
      <c r="I23">
        <f t="shared" si="0"/>
        <v>27273.383999999995</v>
      </c>
    </row>
    <row r="24" spans="1:9" ht="77.25" thickBot="1" x14ac:dyDescent="0.3">
      <c r="A24" s="31">
        <v>23</v>
      </c>
      <c r="B24" s="34">
        <v>43</v>
      </c>
      <c r="C24" s="35" t="s">
        <v>85</v>
      </c>
      <c r="D24" s="34">
        <v>27</v>
      </c>
      <c r="E24" s="36" t="s">
        <v>89</v>
      </c>
      <c r="F24" s="18">
        <v>87.5</v>
      </c>
      <c r="G24" s="37">
        <v>50000</v>
      </c>
      <c r="H24">
        <f t="shared" si="1"/>
        <v>45000</v>
      </c>
      <c r="I24">
        <f t="shared" si="0"/>
        <v>43750</v>
      </c>
    </row>
    <row r="25" spans="1:9" ht="90" thickBot="1" x14ac:dyDescent="0.3">
      <c r="A25" s="31">
        <v>24</v>
      </c>
      <c r="B25" s="34">
        <v>57</v>
      </c>
      <c r="C25" s="35" t="s">
        <v>91</v>
      </c>
      <c r="D25" s="34">
        <v>25</v>
      </c>
      <c r="E25" s="36" t="s">
        <v>92</v>
      </c>
      <c r="F25" s="18">
        <v>87.1</v>
      </c>
      <c r="G25" s="37">
        <v>50000</v>
      </c>
      <c r="H25">
        <f t="shared" si="1"/>
        <v>45000</v>
      </c>
      <c r="I25">
        <f t="shared" si="0"/>
        <v>43550</v>
      </c>
    </row>
    <row r="26" spans="1:9" ht="64.5" thickBot="1" x14ac:dyDescent="0.3">
      <c r="A26" s="31">
        <v>25</v>
      </c>
      <c r="B26" s="34">
        <v>127</v>
      </c>
      <c r="C26" s="35" t="s">
        <v>93</v>
      </c>
      <c r="D26" s="34">
        <v>30</v>
      </c>
      <c r="E26" s="36" t="s">
        <v>77</v>
      </c>
      <c r="F26" s="18">
        <v>86.9</v>
      </c>
      <c r="G26" s="37">
        <v>50000</v>
      </c>
      <c r="H26">
        <f t="shared" si="1"/>
        <v>45000</v>
      </c>
      <c r="I26">
        <f t="shared" si="0"/>
        <v>43450</v>
      </c>
    </row>
    <row r="27" spans="1:9" ht="128.25" thickBot="1" x14ac:dyDescent="0.3">
      <c r="A27" s="31">
        <v>26</v>
      </c>
      <c r="B27" s="34">
        <v>114</v>
      </c>
      <c r="C27" s="35" t="s">
        <v>94</v>
      </c>
      <c r="D27" s="34">
        <v>20</v>
      </c>
      <c r="E27" s="36" t="s">
        <v>95</v>
      </c>
      <c r="F27" s="18">
        <v>86.7</v>
      </c>
      <c r="G27" s="37">
        <v>26100</v>
      </c>
      <c r="H27">
        <f t="shared" si="1"/>
        <v>23490</v>
      </c>
      <c r="I27">
        <f t="shared" si="0"/>
        <v>22628.7</v>
      </c>
    </row>
    <row r="28" spans="1:9" ht="30.75" thickBot="1" x14ac:dyDescent="0.3">
      <c r="A28" s="31">
        <v>27</v>
      </c>
      <c r="B28" s="34">
        <v>116</v>
      </c>
      <c r="C28" s="35" t="s">
        <v>96</v>
      </c>
      <c r="D28" s="34">
        <v>30</v>
      </c>
      <c r="E28" s="36" t="s">
        <v>97</v>
      </c>
      <c r="F28" s="18">
        <v>85.6</v>
      </c>
      <c r="G28" s="37">
        <v>40702</v>
      </c>
      <c r="H28">
        <f t="shared" si="1"/>
        <v>36631.800000000003</v>
      </c>
      <c r="I28">
        <f t="shared" si="0"/>
        <v>34840.911999999997</v>
      </c>
    </row>
    <row r="29" spans="1:9" ht="90" thickBot="1" x14ac:dyDescent="0.3">
      <c r="A29" s="31">
        <v>28</v>
      </c>
      <c r="B29" s="34">
        <v>85</v>
      </c>
      <c r="C29" s="35" t="s">
        <v>91</v>
      </c>
      <c r="D29" s="34">
        <v>25</v>
      </c>
      <c r="E29" s="36" t="s">
        <v>98</v>
      </c>
      <c r="F29" s="18">
        <v>85.2</v>
      </c>
      <c r="G29" s="37">
        <v>50000</v>
      </c>
      <c r="H29">
        <f t="shared" si="1"/>
        <v>45000</v>
      </c>
      <c r="I29">
        <f t="shared" si="0"/>
        <v>42600</v>
      </c>
    </row>
    <row r="30" spans="1:9" ht="166.5" thickBot="1" x14ac:dyDescent="0.3">
      <c r="A30" s="31">
        <v>29</v>
      </c>
      <c r="B30" s="34">
        <v>10</v>
      </c>
      <c r="C30" s="35" t="s">
        <v>99</v>
      </c>
      <c r="D30" s="34">
        <v>26</v>
      </c>
      <c r="E30" s="36" t="s">
        <v>100</v>
      </c>
      <c r="F30" s="18">
        <v>85</v>
      </c>
      <c r="G30" s="37">
        <v>50000</v>
      </c>
      <c r="H30">
        <f t="shared" si="1"/>
        <v>45000</v>
      </c>
      <c r="I30">
        <f t="shared" si="0"/>
        <v>42500</v>
      </c>
    </row>
    <row r="31" spans="1:9" ht="166.5" thickBot="1" x14ac:dyDescent="0.3">
      <c r="A31" s="31">
        <v>30</v>
      </c>
      <c r="B31" s="34">
        <v>31</v>
      </c>
      <c r="C31" s="35" t="s">
        <v>101</v>
      </c>
      <c r="D31" s="34">
        <v>26</v>
      </c>
      <c r="E31" s="36" t="s">
        <v>100</v>
      </c>
      <c r="F31" s="18">
        <v>85</v>
      </c>
      <c r="G31" s="37">
        <v>50000</v>
      </c>
      <c r="H31">
        <f t="shared" si="1"/>
        <v>45000</v>
      </c>
      <c r="I31">
        <f t="shared" si="0"/>
        <v>42500</v>
      </c>
    </row>
    <row r="32" spans="1:9" ht="166.5" thickBot="1" x14ac:dyDescent="0.3">
      <c r="A32" s="31">
        <v>31</v>
      </c>
      <c r="B32" s="34">
        <v>32</v>
      </c>
      <c r="C32" s="35" t="s">
        <v>101</v>
      </c>
      <c r="D32" s="34">
        <v>26</v>
      </c>
      <c r="E32" s="36" t="s">
        <v>102</v>
      </c>
      <c r="F32" s="18">
        <v>85</v>
      </c>
      <c r="G32" s="37">
        <v>50000</v>
      </c>
      <c r="H32">
        <f t="shared" si="1"/>
        <v>45000</v>
      </c>
      <c r="I32">
        <f t="shared" si="0"/>
        <v>42500</v>
      </c>
    </row>
    <row r="33" spans="1:9" ht="90" thickBot="1" x14ac:dyDescent="0.3">
      <c r="A33" s="31">
        <v>32</v>
      </c>
      <c r="B33" s="34">
        <v>54</v>
      </c>
      <c r="C33" s="35" t="s">
        <v>91</v>
      </c>
      <c r="D33" s="34">
        <v>25</v>
      </c>
      <c r="E33" s="36" t="s">
        <v>103</v>
      </c>
      <c r="F33" s="18">
        <v>84.6</v>
      </c>
      <c r="G33" s="37">
        <v>50000</v>
      </c>
      <c r="H33">
        <f t="shared" si="1"/>
        <v>45000</v>
      </c>
      <c r="I33">
        <f t="shared" si="0"/>
        <v>42300</v>
      </c>
    </row>
    <row r="34" spans="1:9" ht="166.5" thickBot="1" x14ac:dyDescent="0.3">
      <c r="A34" s="31">
        <v>33</v>
      </c>
      <c r="B34" s="34">
        <v>59</v>
      </c>
      <c r="C34" s="35" t="s">
        <v>104</v>
      </c>
      <c r="D34" s="34">
        <v>25</v>
      </c>
      <c r="E34" s="36" t="s">
        <v>92</v>
      </c>
      <c r="F34" s="18">
        <v>84.6</v>
      </c>
      <c r="G34" s="37">
        <v>50000</v>
      </c>
      <c r="H34">
        <f t="shared" si="1"/>
        <v>45000</v>
      </c>
      <c r="I34">
        <f t="shared" si="0"/>
        <v>42300</v>
      </c>
    </row>
    <row r="35" spans="1:9" ht="90" thickBot="1" x14ac:dyDescent="0.3">
      <c r="A35" s="31">
        <v>34</v>
      </c>
      <c r="B35" s="34">
        <v>53</v>
      </c>
      <c r="C35" s="35" t="s">
        <v>91</v>
      </c>
      <c r="D35" s="34">
        <v>25</v>
      </c>
      <c r="E35" s="36" t="s">
        <v>105</v>
      </c>
      <c r="F35" s="18">
        <v>84.4</v>
      </c>
      <c r="G35" s="37">
        <v>50000</v>
      </c>
      <c r="H35">
        <f t="shared" si="1"/>
        <v>45000</v>
      </c>
      <c r="I35">
        <f t="shared" si="0"/>
        <v>42200</v>
      </c>
    </row>
    <row r="36" spans="1:9" ht="90" thickBot="1" x14ac:dyDescent="0.3">
      <c r="A36" s="31">
        <v>35</v>
      </c>
      <c r="B36" s="34">
        <v>66</v>
      </c>
      <c r="C36" s="35" t="s">
        <v>91</v>
      </c>
      <c r="D36" s="34">
        <v>25</v>
      </c>
      <c r="E36" s="36" t="s">
        <v>106</v>
      </c>
      <c r="F36" s="18">
        <v>84</v>
      </c>
      <c r="G36" s="37">
        <v>50000</v>
      </c>
      <c r="H36">
        <f t="shared" si="1"/>
        <v>45000</v>
      </c>
      <c r="I36">
        <f t="shared" si="0"/>
        <v>42000</v>
      </c>
    </row>
    <row r="37" spans="1:9" ht="90" thickBot="1" x14ac:dyDescent="0.3">
      <c r="A37" s="31">
        <v>36</v>
      </c>
      <c r="B37" s="34">
        <v>67</v>
      </c>
      <c r="C37" s="35" t="s">
        <v>91</v>
      </c>
      <c r="D37" s="34">
        <v>26</v>
      </c>
      <c r="E37" s="36" t="s">
        <v>107</v>
      </c>
      <c r="F37" s="18">
        <v>83.6</v>
      </c>
      <c r="G37" s="37">
        <v>50000</v>
      </c>
      <c r="H37">
        <f t="shared" si="1"/>
        <v>45000</v>
      </c>
      <c r="I37">
        <f t="shared" si="0"/>
        <v>41800</v>
      </c>
    </row>
    <row r="38" spans="1:9" ht="166.5" thickBot="1" x14ac:dyDescent="0.3">
      <c r="A38" s="31">
        <v>37</v>
      </c>
      <c r="B38" s="34">
        <v>29</v>
      </c>
      <c r="C38" s="35" t="s">
        <v>101</v>
      </c>
      <c r="D38" s="34">
        <v>26</v>
      </c>
      <c r="E38" s="36" t="s">
        <v>108</v>
      </c>
      <c r="F38" s="18">
        <v>83.1</v>
      </c>
      <c r="G38" s="37">
        <v>50000</v>
      </c>
      <c r="H38">
        <f t="shared" si="1"/>
        <v>45000</v>
      </c>
      <c r="I38">
        <f t="shared" si="0"/>
        <v>41550</v>
      </c>
    </row>
    <row r="39" spans="1:9" ht="166.5" thickBot="1" x14ac:dyDescent="0.3">
      <c r="A39" s="31">
        <v>38</v>
      </c>
      <c r="B39" s="34">
        <v>5</v>
      </c>
      <c r="C39" s="35" t="s">
        <v>101</v>
      </c>
      <c r="D39" s="34">
        <v>27</v>
      </c>
      <c r="E39" s="36" t="s">
        <v>109</v>
      </c>
      <c r="F39" s="18">
        <v>82.9</v>
      </c>
      <c r="G39" s="37">
        <v>50000</v>
      </c>
      <c r="H39">
        <f t="shared" si="1"/>
        <v>45000</v>
      </c>
      <c r="I39">
        <f t="shared" si="0"/>
        <v>41450</v>
      </c>
    </row>
    <row r="40" spans="1:9" ht="90" thickBot="1" x14ac:dyDescent="0.3">
      <c r="A40" s="31">
        <v>39</v>
      </c>
      <c r="B40" s="34">
        <v>124</v>
      </c>
      <c r="C40" s="35" t="s">
        <v>110</v>
      </c>
      <c r="D40" s="34">
        <v>25</v>
      </c>
      <c r="E40" s="36" t="s">
        <v>111</v>
      </c>
      <c r="F40" s="18">
        <v>82.6</v>
      </c>
      <c r="G40" s="37">
        <v>50000</v>
      </c>
      <c r="H40">
        <f t="shared" si="1"/>
        <v>45000</v>
      </c>
      <c r="I40">
        <f t="shared" si="0"/>
        <v>41300</v>
      </c>
    </row>
    <row r="41" spans="1:9" ht="166.5" thickBot="1" x14ac:dyDescent="0.3">
      <c r="A41" s="31">
        <v>40</v>
      </c>
      <c r="B41" s="34">
        <v>28</v>
      </c>
      <c r="C41" s="35" t="s">
        <v>99</v>
      </c>
      <c r="D41" s="34">
        <v>26</v>
      </c>
      <c r="E41" s="36" t="s">
        <v>102</v>
      </c>
      <c r="F41" s="18">
        <v>82.5</v>
      </c>
      <c r="G41" s="37">
        <v>50000</v>
      </c>
      <c r="H41">
        <f t="shared" si="1"/>
        <v>45000</v>
      </c>
      <c r="I41">
        <f t="shared" si="0"/>
        <v>41250</v>
      </c>
    </row>
    <row r="42" spans="1:9" ht="166.5" thickBot="1" x14ac:dyDescent="0.3">
      <c r="A42" s="31">
        <v>41</v>
      </c>
      <c r="B42" s="34">
        <v>94</v>
      </c>
      <c r="C42" s="35" t="s">
        <v>104</v>
      </c>
      <c r="D42" s="34">
        <v>25</v>
      </c>
      <c r="E42" s="36" t="s">
        <v>98</v>
      </c>
      <c r="F42" s="18">
        <v>82.2</v>
      </c>
      <c r="G42" s="37">
        <v>50000</v>
      </c>
      <c r="H42">
        <f t="shared" si="1"/>
        <v>45000</v>
      </c>
      <c r="I42">
        <f t="shared" si="0"/>
        <v>41100</v>
      </c>
    </row>
    <row r="43" spans="1:9" ht="30.75" thickBot="1" x14ac:dyDescent="0.3">
      <c r="A43" s="31">
        <v>42</v>
      </c>
      <c r="B43" s="34">
        <v>73</v>
      </c>
      <c r="C43" s="35" t="s">
        <v>112</v>
      </c>
      <c r="D43" s="34">
        <v>30</v>
      </c>
      <c r="E43" s="36" t="s">
        <v>113</v>
      </c>
      <c r="F43" s="18">
        <v>82.1</v>
      </c>
      <c r="G43" s="37">
        <v>50000</v>
      </c>
      <c r="H43">
        <f t="shared" si="1"/>
        <v>45000</v>
      </c>
      <c r="I43">
        <f t="shared" si="0"/>
        <v>41050</v>
      </c>
    </row>
    <row r="44" spans="1:9" ht="64.5" thickBot="1" x14ac:dyDescent="0.3">
      <c r="A44" s="31">
        <v>43</v>
      </c>
      <c r="B44" s="34">
        <v>117</v>
      </c>
      <c r="C44" s="35" t="s">
        <v>114</v>
      </c>
      <c r="D44" s="34">
        <v>30</v>
      </c>
      <c r="E44" s="36" t="s">
        <v>97</v>
      </c>
      <c r="F44" s="18">
        <v>82.1</v>
      </c>
      <c r="G44" s="37">
        <v>38720</v>
      </c>
      <c r="H44">
        <f t="shared" si="1"/>
        <v>34848</v>
      </c>
      <c r="I44">
        <f t="shared" si="0"/>
        <v>31789.119999999995</v>
      </c>
    </row>
    <row r="45" spans="1:9" ht="115.5" thickBot="1" x14ac:dyDescent="0.3">
      <c r="A45" s="31">
        <v>44</v>
      </c>
      <c r="B45" s="34">
        <v>75</v>
      </c>
      <c r="C45" s="35" t="s">
        <v>115</v>
      </c>
      <c r="D45" s="34">
        <v>20</v>
      </c>
      <c r="E45" s="36" t="s">
        <v>116</v>
      </c>
      <c r="F45" s="18">
        <v>81.599999999999994</v>
      </c>
      <c r="G45" s="37">
        <v>50000</v>
      </c>
      <c r="H45">
        <f t="shared" si="1"/>
        <v>45000</v>
      </c>
      <c r="I45">
        <f t="shared" si="0"/>
        <v>40800</v>
      </c>
    </row>
    <row r="46" spans="1:9" ht="30.75" thickBot="1" x14ac:dyDescent="0.3">
      <c r="A46" s="31">
        <v>45</v>
      </c>
      <c r="B46" s="34">
        <v>77</v>
      </c>
      <c r="C46" s="35" t="s">
        <v>117</v>
      </c>
      <c r="D46" s="34">
        <v>20</v>
      </c>
      <c r="E46" s="36" t="s">
        <v>116</v>
      </c>
      <c r="F46" s="18">
        <v>81.599999999999994</v>
      </c>
      <c r="G46" s="37">
        <v>50000</v>
      </c>
      <c r="H46">
        <f t="shared" si="1"/>
        <v>45000</v>
      </c>
      <c r="I46">
        <f t="shared" si="0"/>
        <v>40800</v>
      </c>
    </row>
    <row r="47" spans="1:9" ht="166.5" thickBot="1" x14ac:dyDescent="0.3">
      <c r="A47" s="31">
        <v>46</v>
      </c>
      <c r="B47" s="34">
        <v>61</v>
      </c>
      <c r="C47" s="35" t="s">
        <v>104</v>
      </c>
      <c r="D47" s="34">
        <v>25</v>
      </c>
      <c r="E47" s="36" t="s">
        <v>103</v>
      </c>
      <c r="F47" s="18">
        <v>81.599999999999994</v>
      </c>
      <c r="G47" s="37">
        <v>50000</v>
      </c>
      <c r="H47">
        <f t="shared" si="1"/>
        <v>45000</v>
      </c>
      <c r="I47">
        <f t="shared" si="0"/>
        <v>40800</v>
      </c>
    </row>
    <row r="48" spans="1:9" ht="166.5" thickBot="1" x14ac:dyDescent="0.3">
      <c r="A48" s="31">
        <v>47</v>
      </c>
      <c r="B48" s="34">
        <v>52</v>
      </c>
      <c r="C48" s="35" t="s">
        <v>104</v>
      </c>
      <c r="D48" s="34">
        <v>25</v>
      </c>
      <c r="E48" s="36" t="s">
        <v>105</v>
      </c>
      <c r="F48" s="18">
        <v>81.400000000000006</v>
      </c>
      <c r="G48" s="37">
        <v>50000</v>
      </c>
      <c r="H48">
        <f t="shared" si="1"/>
        <v>45000</v>
      </c>
      <c r="I48">
        <f t="shared" si="0"/>
        <v>40700</v>
      </c>
    </row>
    <row r="49" spans="1:11" ht="90" thickBot="1" x14ac:dyDescent="0.3">
      <c r="A49" s="31">
        <v>48</v>
      </c>
      <c r="B49" s="34">
        <v>50</v>
      </c>
      <c r="C49" s="35" t="s">
        <v>91</v>
      </c>
      <c r="D49" s="34">
        <v>25</v>
      </c>
      <c r="E49" s="36" t="s">
        <v>118</v>
      </c>
      <c r="F49" s="18">
        <v>81.2</v>
      </c>
      <c r="G49" s="37">
        <v>50000</v>
      </c>
      <c r="H49">
        <f t="shared" si="1"/>
        <v>45000</v>
      </c>
      <c r="I49">
        <f t="shared" si="0"/>
        <v>40600</v>
      </c>
    </row>
    <row r="50" spans="1:11" ht="30.75" thickBot="1" x14ac:dyDescent="0.3">
      <c r="A50" s="31">
        <v>49</v>
      </c>
      <c r="B50" s="34">
        <v>72</v>
      </c>
      <c r="C50" s="35" t="s">
        <v>112</v>
      </c>
      <c r="D50" s="34">
        <v>30</v>
      </c>
      <c r="E50" s="36" t="s">
        <v>113</v>
      </c>
      <c r="F50" s="18">
        <v>81.099999999999994</v>
      </c>
      <c r="G50" s="37">
        <v>50000</v>
      </c>
      <c r="H50">
        <f t="shared" si="1"/>
        <v>45000</v>
      </c>
      <c r="I50">
        <f t="shared" si="0"/>
        <v>40550</v>
      </c>
    </row>
    <row r="51" spans="1:11" ht="166.5" thickBot="1" x14ac:dyDescent="0.3">
      <c r="A51" s="31">
        <v>50</v>
      </c>
      <c r="B51" s="34">
        <v>12</v>
      </c>
      <c r="C51" s="35" t="s">
        <v>99</v>
      </c>
      <c r="D51" s="34">
        <v>26</v>
      </c>
      <c r="E51" s="36" t="s">
        <v>108</v>
      </c>
      <c r="F51" s="18">
        <v>81.099999999999994</v>
      </c>
      <c r="G51" s="37">
        <v>50000</v>
      </c>
      <c r="H51">
        <f t="shared" si="1"/>
        <v>45000</v>
      </c>
      <c r="I51">
        <f t="shared" si="0"/>
        <v>40550</v>
      </c>
    </row>
    <row r="52" spans="1:11" ht="77.25" thickBot="1" x14ac:dyDescent="0.3">
      <c r="A52" s="31">
        <v>51</v>
      </c>
      <c r="B52" s="34">
        <v>131</v>
      </c>
      <c r="C52" s="35" t="s">
        <v>119</v>
      </c>
      <c r="D52" s="34">
        <v>30</v>
      </c>
      <c r="E52" s="36" t="s">
        <v>111</v>
      </c>
      <c r="F52" s="18">
        <v>81.099999999999994</v>
      </c>
      <c r="G52" s="37">
        <v>50000</v>
      </c>
      <c r="H52">
        <f t="shared" si="1"/>
        <v>45000</v>
      </c>
      <c r="I52">
        <f t="shared" si="0"/>
        <v>40550</v>
      </c>
    </row>
    <row r="53" spans="1:11" ht="39" thickBot="1" x14ac:dyDescent="0.3">
      <c r="A53" s="31">
        <v>52</v>
      </c>
      <c r="B53" s="34">
        <v>108</v>
      </c>
      <c r="C53" s="35" t="s">
        <v>120</v>
      </c>
      <c r="D53" s="34">
        <v>30</v>
      </c>
      <c r="E53" s="36" t="s">
        <v>121</v>
      </c>
      <c r="F53" s="18">
        <v>81</v>
      </c>
      <c r="G53" s="37">
        <v>20000</v>
      </c>
      <c r="H53">
        <f t="shared" si="1"/>
        <v>18000</v>
      </c>
      <c r="I53">
        <f t="shared" si="0"/>
        <v>16200</v>
      </c>
    </row>
    <row r="54" spans="1:11" ht="166.5" thickBot="1" x14ac:dyDescent="0.3">
      <c r="A54" s="31">
        <v>53</v>
      </c>
      <c r="B54" s="34">
        <v>70</v>
      </c>
      <c r="C54" s="35" t="s">
        <v>104</v>
      </c>
      <c r="D54" s="34">
        <v>25</v>
      </c>
      <c r="E54" s="36" t="s">
        <v>106</v>
      </c>
      <c r="F54" s="18">
        <v>81</v>
      </c>
      <c r="G54" s="37">
        <v>50000</v>
      </c>
      <c r="H54">
        <f t="shared" si="1"/>
        <v>45000</v>
      </c>
      <c r="I54">
        <f t="shared" si="0"/>
        <v>40500</v>
      </c>
    </row>
    <row r="55" spans="1:11" ht="45.75" thickBot="1" x14ac:dyDescent="0.3">
      <c r="A55" s="31">
        <v>54</v>
      </c>
      <c r="B55" s="34">
        <v>112</v>
      </c>
      <c r="C55" s="35" t="s">
        <v>122</v>
      </c>
      <c r="D55" s="34">
        <v>29</v>
      </c>
      <c r="E55" s="36" t="s">
        <v>123</v>
      </c>
      <c r="F55" s="18">
        <v>81</v>
      </c>
      <c r="G55" s="37">
        <v>50000</v>
      </c>
      <c r="H55">
        <f t="shared" si="1"/>
        <v>45000</v>
      </c>
      <c r="I55">
        <f t="shared" si="0"/>
        <v>40500</v>
      </c>
    </row>
    <row r="56" spans="1:11" ht="45.75" thickBot="1" x14ac:dyDescent="0.3">
      <c r="A56" s="31">
        <v>55</v>
      </c>
      <c r="B56" s="34">
        <v>113</v>
      </c>
      <c r="C56" s="35" t="s">
        <v>124</v>
      </c>
      <c r="D56" s="34">
        <v>29</v>
      </c>
      <c r="E56" s="36" t="s">
        <v>123</v>
      </c>
      <c r="F56" s="18">
        <v>81</v>
      </c>
      <c r="G56" s="37">
        <v>50000</v>
      </c>
      <c r="H56">
        <f t="shared" si="1"/>
        <v>45000</v>
      </c>
      <c r="I56">
        <f t="shared" si="0"/>
        <v>40500</v>
      </c>
      <c r="J56">
        <f>SUM(H2:H56)</f>
        <v>2309969.2999999998</v>
      </c>
      <c r="K56">
        <f>SUM(I2:I56)</f>
        <v>2181722.1719999998</v>
      </c>
    </row>
    <row r="57" spans="1:11" ht="166.5" thickBot="1" x14ac:dyDescent="0.3">
      <c r="A57" s="31">
        <v>56</v>
      </c>
      <c r="B57" s="34">
        <v>68</v>
      </c>
      <c r="C57" s="35" t="s">
        <v>104</v>
      </c>
      <c r="D57" s="34">
        <v>25</v>
      </c>
      <c r="E57" s="36" t="s">
        <v>107</v>
      </c>
      <c r="F57" s="18">
        <v>80.599999999999994</v>
      </c>
      <c r="G57" s="37">
        <v>50000</v>
      </c>
      <c r="H57">
        <f t="shared" si="1"/>
        <v>45000</v>
      </c>
      <c r="I57">
        <f t="shared" si="0"/>
        <v>40300</v>
      </c>
    </row>
    <row r="58" spans="1:11" ht="166.5" thickBot="1" x14ac:dyDescent="0.3">
      <c r="A58" s="31">
        <v>57</v>
      </c>
      <c r="B58" s="34">
        <v>20</v>
      </c>
      <c r="C58" s="35" t="s">
        <v>101</v>
      </c>
      <c r="D58" s="34">
        <v>26</v>
      </c>
      <c r="E58" s="36" t="s">
        <v>125</v>
      </c>
      <c r="F58" s="18">
        <v>80</v>
      </c>
      <c r="G58" s="37">
        <v>50000</v>
      </c>
      <c r="H58">
        <f>G58*0.8</f>
        <v>40000</v>
      </c>
      <c r="I58">
        <f t="shared" si="0"/>
        <v>40000</v>
      </c>
    </row>
    <row r="59" spans="1:11" ht="90" thickBot="1" x14ac:dyDescent="0.3">
      <c r="A59" s="31">
        <v>58</v>
      </c>
      <c r="B59" s="34">
        <v>65</v>
      </c>
      <c r="C59" s="35" t="s">
        <v>91</v>
      </c>
      <c r="D59" s="34">
        <v>25</v>
      </c>
      <c r="E59" s="36" t="s">
        <v>126</v>
      </c>
      <c r="F59" s="18">
        <v>79.599999999999994</v>
      </c>
      <c r="G59" s="37">
        <v>50000</v>
      </c>
      <c r="H59">
        <f t="shared" ref="H59:H96" si="2">G59*0.8</f>
        <v>40000</v>
      </c>
      <c r="I59">
        <f t="shared" si="0"/>
        <v>39800</v>
      </c>
    </row>
    <row r="60" spans="1:11" ht="51.75" thickBot="1" x14ac:dyDescent="0.3">
      <c r="A60" s="31">
        <v>59</v>
      </c>
      <c r="B60" s="34">
        <v>119</v>
      </c>
      <c r="C60" s="35" t="s">
        <v>127</v>
      </c>
      <c r="D60" s="34">
        <v>30</v>
      </c>
      <c r="E60" s="36" t="s">
        <v>128</v>
      </c>
      <c r="F60" s="18">
        <v>79.5</v>
      </c>
      <c r="G60" s="37">
        <v>29450</v>
      </c>
      <c r="H60">
        <f t="shared" si="2"/>
        <v>23560</v>
      </c>
      <c r="I60">
        <f t="shared" si="0"/>
        <v>23412.75</v>
      </c>
    </row>
    <row r="61" spans="1:11" ht="166.5" thickBot="1" x14ac:dyDescent="0.3">
      <c r="A61" s="31">
        <v>60</v>
      </c>
      <c r="B61" s="34">
        <v>23</v>
      </c>
      <c r="C61" s="35" t="s">
        <v>101</v>
      </c>
      <c r="D61" s="34">
        <v>26</v>
      </c>
      <c r="E61" s="36" t="s">
        <v>129</v>
      </c>
      <c r="F61" s="18">
        <v>79.5</v>
      </c>
      <c r="G61" s="37">
        <v>50000</v>
      </c>
      <c r="H61">
        <f t="shared" si="2"/>
        <v>40000</v>
      </c>
      <c r="I61">
        <f t="shared" si="0"/>
        <v>39750</v>
      </c>
    </row>
    <row r="62" spans="1:11" ht="166.5" thickBot="1" x14ac:dyDescent="0.3">
      <c r="A62" s="31">
        <v>61</v>
      </c>
      <c r="B62" s="34">
        <v>8</v>
      </c>
      <c r="C62" s="35" t="s">
        <v>101</v>
      </c>
      <c r="D62" s="34">
        <v>26</v>
      </c>
      <c r="E62" s="36" t="s">
        <v>130</v>
      </c>
      <c r="F62" s="18">
        <v>79.5</v>
      </c>
      <c r="G62" s="37">
        <v>50000</v>
      </c>
      <c r="H62">
        <f t="shared" si="2"/>
        <v>40000</v>
      </c>
      <c r="I62">
        <f t="shared" si="0"/>
        <v>39750</v>
      </c>
    </row>
    <row r="63" spans="1:11" ht="166.5" thickBot="1" x14ac:dyDescent="0.3">
      <c r="A63" s="31">
        <v>62</v>
      </c>
      <c r="B63" s="34">
        <v>21</v>
      </c>
      <c r="C63" s="35" t="s">
        <v>99</v>
      </c>
      <c r="D63" s="34">
        <v>26</v>
      </c>
      <c r="E63" s="36" t="s">
        <v>131</v>
      </c>
      <c r="F63" s="18">
        <v>79.5</v>
      </c>
      <c r="G63" s="37">
        <v>50000</v>
      </c>
      <c r="H63">
        <f t="shared" si="2"/>
        <v>40000</v>
      </c>
      <c r="I63">
        <f t="shared" si="0"/>
        <v>39750</v>
      </c>
    </row>
    <row r="64" spans="1:11" ht="166.5" thickBot="1" x14ac:dyDescent="0.3">
      <c r="A64" s="31">
        <v>63</v>
      </c>
      <c r="B64" s="34">
        <v>16</v>
      </c>
      <c r="C64" s="35" t="s">
        <v>99</v>
      </c>
      <c r="D64" s="34">
        <v>26</v>
      </c>
      <c r="E64" s="36" t="s">
        <v>125</v>
      </c>
      <c r="F64" s="18">
        <v>79</v>
      </c>
      <c r="G64" s="37">
        <v>50000</v>
      </c>
      <c r="H64">
        <f t="shared" si="2"/>
        <v>40000</v>
      </c>
      <c r="I64">
        <f t="shared" si="0"/>
        <v>39500</v>
      </c>
    </row>
    <row r="65" spans="1:9" ht="90" thickBot="1" x14ac:dyDescent="0.3">
      <c r="A65" s="31">
        <v>64</v>
      </c>
      <c r="B65" s="34">
        <v>89</v>
      </c>
      <c r="C65" s="35" t="s">
        <v>91</v>
      </c>
      <c r="D65" s="34">
        <v>25</v>
      </c>
      <c r="E65" s="36" t="s">
        <v>132</v>
      </c>
      <c r="F65" s="18">
        <v>78.7</v>
      </c>
      <c r="G65" s="37">
        <v>50000</v>
      </c>
      <c r="H65">
        <f t="shared" si="2"/>
        <v>40000</v>
      </c>
      <c r="I65">
        <f t="shared" si="0"/>
        <v>39350</v>
      </c>
    </row>
    <row r="66" spans="1:9" ht="166.5" thickBot="1" x14ac:dyDescent="0.3">
      <c r="A66" s="31">
        <v>65</v>
      </c>
      <c r="B66" s="34">
        <v>26</v>
      </c>
      <c r="C66" s="35" t="s">
        <v>101</v>
      </c>
      <c r="D66" s="34">
        <v>26</v>
      </c>
      <c r="E66" s="36" t="s">
        <v>133</v>
      </c>
      <c r="F66" s="18">
        <v>78.7</v>
      </c>
      <c r="G66" s="37">
        <v>50000</v>
      </c>
      <c r="H66">
        <f t="shared" si="2"/>
        <v>40000</v>
      </c>
      <c r="I66">
        <f t="shared" si="0"/>
        <v>39350</v>
      </c>
    </row>
    <row r="67" spans="1:9" ht="166.5" thickBot="1" x14ac:dyDescent="0.3">
      <c r="A67" s="31">
        <v>66</v>
      </c>
      <c r="B67" s="34">
        <v>7</v>
      </c>
      <c r="C67" s="35" t="s">
        <v>99</v>
      </c>
      <c r="D67" s="34">
        <v>26</v>
      </c>
      <c r="E67" s="36" t="s">
        <v>130</v>
      </c>
      <c r="F67" s="18">
        <v>78.5</v>
      </c>
      <c r="G67" s="37">
        <v>50000</v>
      </c>
      <c r="H67">
        <f t="shared" si="2"/>
        <v>40000</v>
      </c>
      <c r="I67">
        <f t="shared" ref="I67:I104" si="3">G67/100*F67</f>
        <v>39250</v>
      </c>
    </row>
    <row r="68" spans="1:9" ht="16.5" thickBot="1" x14ac:dyDescent="0.3">
      <c r="A68" s="31">
        <v>67</v>
      </c>
      <c r="B68" s="34">
        <v>98</v>
      </c>
      <c r="C68" s="35" t="s">
        <v>134</v>
      </c>
      <c r="D68" s="34">
        <v>30</v>
      </c>
      <c r="E68" s="36" t="s">
        <v>135</v>
      </c>
      <c r="F68" s="18">
        <v>78.5</v>
      </c>
      <c r="G68" s="37">
        <v>50000</v>
      </c>
      <c r="H68">
        <f t="shared" si="2"/>
        <v>40000</v>
      </c>
      <c r="I68">
        <f t="shared" si="3"/>
        <v>39250</v>
      </c>
    </row>
    <row r="69" spans="1:9" ht="166.5" thickBot="1" x14ac:dyDescent="0.3">
      <c r="A69" s="31">
        <v>68</v>
      </c>
      <c r="B69" s="34">
        <v>56</v>
      </c>
      <c r="C69" s="35" t="s">
        <v>104</v>
      </c>
      <c r="D69" s="34">
        <v>25</v>
      </c>
      <c r="E69" s="36" t="s">
        <v>118</v>
      </c>
      <c r="F69" s="18">
        <v>78.2</v>
      </c>
      <c r="G69" s="37">
        <v>50000</v>
      </c>
      <c r="H69">
        <f t="shared" si="2"/>
        <v>40000</v>
      </c>
      <c r="I69">
        <f t="shared" si="3"/>
        <v>39100</v>
      </c>
    </row>
    <row r="70" spans="1:9" ht="90" thickBot="1" x14ac:dyDescent="0.3">
      <c r="A70" s="31">
        <v>69</v>
      </c>
      <c r="B70" s="34">
        <v>64</v>
      </c>
      <c r="C70" s="35" t="s">
        <v>91</v>
      </c>
      <c r="D70" s="34">
        <v>25</v>
      </c>
      <c r="E70" s="36" t="s">
        <v>136</v>
      </c>
      <c r="F70" s="18">
        <v>78.099999999999994</v>
      </c>
      <c r="G70" s="37">
        <v>50000</v>
      </c>
      <c r="H70">
        <f t="shared" si="2"/>
        <v>40000</v>
      </c>
      <c r="I70">
        <f t="shared" si="3"/>
        <v>39050</v>
      </c>
    </row>
    <row r="71" spans="1:9" ht="166.5" thickBot="1" x14ac:dyDescent="0.3">
      <c r="A71" s="31">
        <v>70</v>
      </c>
      <c r="B71" s="34">
        <v>14</v>
      </c>
      <c r="C71" s="35" t="s">
        <v>99</v>
      </c>
      <c r="D71" s="34">
        <v>26</v>
      </c>
      <c r="E71" s="36" t="s">
        <v>137</v>
      </c>
      <c r="F71" s="18">
        <v>78</v>
      </c>
      <c r="G71" s="37">
        <v>50000</v>
      </c>
      <c r="H71">
        <f t="shared" si="2"/>
        <v>40000</v>
      </c>
      <c r="I71">
        <f t="shared" si="3"/>
        <v>39000</v>
      </c>
    </row>
    <row r="72" spans="1:9" ht="166.5" thickBot="1" x14ac:dyDescent="0.3">
      <c r="A72" s="31">
        <v>71</v>
      </c>
      <c r="B72" s="34">
        <v>3</v>
      </c>
      <c r="C72" s="35" t="s">
        <v>99</v>
      </c>
      <c r="D72" s="34">
        <v>26</v>
      </c>
      <c r="E72" s="36" t="s">
        <v>133</v>
      </c>
      <c r="F72" s="18">
        <v>76.7</v>
      </c>
      <c r="G72" s="37">
        <v>50000</v>
      </c>
      <c r="H72">
        <f t="shared" si="2"/>
        <v>40000</v>
      </c>
      <c r="I72">
        <f t="shared" si="3"/>
        <v>38350</v>
      </c>
    </row>
    <row r="73" spans="1:9" ht="166.5" thickBot="1" x14ac:dyDescent="0.3">
      <c r="A73" s="31">
        <v>72</v>
      </c>
      <c r="B73" s="34">
        <v>62</v>
      </c>
      <c r="C73" s="35" t="s">
        <v>104</v>
      </c>
      <c r="D73" s="34">
        <v>25</v>
      </c>
      <c r="E73" s="36" t="s">
        <v>126</v>
      </c>
      <c r="F73" s="18">
        <v>76.599999999999994</v>
      </c>
      <c r="G73" s="37">
        <v>50000</v>
      </c>
      <c r="H73">
        <f t="shared" si="2"/>
        <v>40000</v>
      </c>
      <c r="I73">
        <f t="shared" si="3"/>
        <v>38300</v>
      </c>
    </row>
    <row r="74" spans="1:9" ht="166.5" thickBot="1" x14ac:dyDescent="0.3">
      <c r="A74" s="31">
        <v>73</v>
      </c>
      <c r="B74" s="34">
        <v>13</v>
      </c>
      <c r="C74" s="35" t="s">
        <v>101</v>
      </c>
      <c r="D74" s="34">
        <v>26</v>
      </c>
      <c r="E74" s="36" t="s">
        <v>138</v>
      </c>
      <c r="F74" s="18">
        <v>76.599999999999994</v>
      </c>
      <c r="G74" s="37">
        <v>50000</v>
      </c>
      <c r="H74">
        <f t="shared" si="2"/>
        <v>40000</v>
      </c>
      <c r="I74">
        <f t="shared" si="3"/>
        <v>38300</v>
      </c>
    </row>
    <row r="75" spans="1:9" ht="166.5" thickBot="1" x14ac:dyDescent="0.3">
      <c r="A75" s="31">
        <v>74</v>
      </c>
      <c r="B75" s="34">
        <v>30</v>
      </c>
      <c r="C75" s="35" t="s">
        <v>101</v>
      </c>
      <c r="D75" s="34">
        <v>26</v>
      </c>
      <c r="E75" s="36" t="s">
        <v>139</v>
      </c>
      <c r="F75" s="18">
        <v>76.5</v>
      </c>
      <c r="G75" s="37">
        <v>50000</v>
      </c>
      <c r="H75">
        <f t="shared" si="2"/>
        <v>40000</v>
      </c>
      <c r="I75">
        <f t="shared" si="3"/>
        <v>38250</v>
      </c>
    </row>
    <row r="76" spans="1:9" ht="166.5" thickBot="1" x14ac:dyDescent="0.3">
      <c r="A76" s="31">
        <v>75</v>
      </c>
      <c r="B76" s="34">
        <v>22</v>
      </c>
      <c r="C76" s="35" t="s">
        <v>99</v>
      </c>
      <c r="D76" s="34">
        <v>26</v>
      </c>
      <c r="E76" s="36" t="s">
        <v>129</v>
      </c>
      <c r="F76" s="18">
        <v>76.5</v>
      </c>
      <c r="G76" s="37">
        <v>50000</v>
      </c>
      <c r="H76">
        <f t="shared" si="2"/>
        <v>40000</v>
      </c>
      <c r="I76">
        <f t="shared" si="3"/>
        <v>38250</v>
      </c>
    </row>
    <row r="77" spans="1:9" ht="166.5" thickBot="1" x14ac:dyDescent="0.3">
      <c r="A77" s="31">
        <v>76</v>
      </c>
      <c r="B77" s="34">
        <v>1</v>
      </c>
      <c r="C77" s="35" t="s">
        <v>101</v>
      </c>
      <c r="D77" s="34">
        <v>26</v>
      </c>
      <c r="E77" s="36" t="s">
        <v>140</v>
      </c>
      <c r="F77" s="18">
        <v>76.5</v>
      </c>
      <c r="G77" s="37">
        <v>50000</v>
      </c>
      <c r="H77">
        <f t="shared" si="2"/>
        <v>40000</v>
      </c>
      <c r="I77">
        <f t="shared" si="3"/>
        <v>38250</v>
      </c>
    </row>
    <row r="78" spans="1:9" ht="166.5" thickBot="1" x14ac:dyDescent="0.3">
      <c r="A78" s="31">
        <v>77</v>
      </c>
      <c r="B78" s="34">
        <v>93</v>
      </c>
      <c r="C78" s="35" t="s">
        <v>104</v>
      </c>
      <c r="D78" s="34">
        <v>25</v>
      </c>
      <c r="E78" s="36" t="s">
        <v>141</v>
      </c>
      <c r="F78" s="18">
        <v>75.7</v>
      </c>
      <c r="G78" s="37">
        <v>50000</v>
      </c>
      <c r="H78">
        <f t="shared" si="2"/>
        <v>40000</v>
      </c>
      <c r="I78">
        <f t="shared" si="3"/>
        <v>37850</v>
      </c>
    </row>
    <row r="79" spans="1:9" ht="166.5" thickBot="1" x14ac:dyDescent="0.3">
      <c r="A79" s="31">
        <v>78</v>
      </c>
      <c r="B79" s="34">
        <v>63</v>
      </c>
      <c r="C79" s="35" t="s">
        <v>104</v>
      </c>
      <c r="D79" s="34">
        <v>25</v>
      </c>
      <c r="E79" s="36" t="s">
        <v>136</v>
      </c>
      <c r="F79" s="18">
        <v>75.7</v>
      </c>
      <c r="G79" s="37">
        <v>50000</v>
      </c>
      <c r="H79">
        <f t="shared" si="2"/>
        <v>40000</v>
      </c>
      <c r="I79">
        <f t="shared" si="3"/>
        <v>37850</v>
      </c>
    </row>
    <row r="80" spans="1:9" ht="166.5" thickBot="1" x14ac:dyDescent="0.3">
      <c r="A80" s="31">
        <v>79</v>
      </c>
      <c r="B80" s="34">
        <v>11</v>
      </c>
      <c r="C80" s="35" t="s">
        <v>99</v>
      </c>
      <c r="D80" s="34">
        <v>26</v>
      </c>
      <c r="E80" s="36" t="s">
        <v>138</v>
      </c>
      <c r="F80" s="18">
        <v>75.599999999999994</v>
      </c>
      <c r="G80" s="37">
        <v>50000</v>
      </c>
      <c r="H80">
        <f t="shared" si="2"/>
        <v>40000</v>
      </c>
      <c r="I80">
        <f t="shared" si="3"/>
        <v>37800</v>
      </c>
    </row>
    <row r="81" spans="1:9" ht="60.75" thickBot="1" x14ac:dyDescent="0.3">
      <c r="A81" s="31">
        <v>80</v>
      </c>
      <c r="B81" s="34">
        <v>87</v>
      </c>
      <c r="C81" s="35" t="s">
        <v>142</v>
      </c>
      <c r="D81" s="34">
        <v>30</v>
      </c>
      <c r="E81" s="36" t="s">
        <v>143</v>
      </c>
      <c r="F81" s="18">
        <v>75.599999999999994</v>
      </c>
      <c r="G81" s="37">
        <v>45400</v>
      </c>
      <c r="H81">
        <f t="shared" si="2"/>
        <v>36320</v>
      </c>
      <c r="I81">
        <f t="shared" si="3"/>
        <v>34322.399999999994</v>
      </c>
    </row>
    <row r="82" spans="1:9" ht="60.75" thickBot="1" x14ac:dyDescent="0.3">
      <c r="A82" s="31">
        <v>81</v>
      </c>
      <c r="B82" s="34">
        <v>88</v>
      </c>
      <c r="C82" s="35" t="s">
        <v>142</v>
      </c>
      <c r="D82" s="34">
        <v>30</v>
      </c>
      <c r="E82" s="36" t="s">
        <v>143</v>
      </c>
      <c r="F82" s="18">
        <v>75.599999999999994</v>
      </c>
      <c r="G82" s="37">
        <v>45400</v>
      </c>
      <c r="H82">
        <f t="shared" si="2"/>
        <v>36320</v>
      </c>
      <c r="I82">
        <f t="shared" si="3"/>
        <v>34322.399999999994</v>
      </c>
    </row>
    <row r="83" spans="1:9" ht="30.75" thickBot="1" x14ac:dyDescent="0.3">
      <c r="A83" s="31">
        <v>82</v>
      </c>
      <c r="B83" s="34">
        <v>105</v>
      </c>
      <c r="C83" s="35" t="s">
        <v>144</v>
      </c>
      <c r="D83" s="34">
        <v>26</v>
      </c>
      <c r="E83" s="36" t="s">
        <v>145</v>
      </c>
      <c r="F83" s="18">
        <v>75.5</v>
      </c>
      <c r="G83" s="37">
        <v>42100</v>
      </c>
      <c r="H83">
        <f t="shared" si="2"/>
        <v>33680</v>
      </c>
      <c r="I83">
        <f t="shared" si="3"/>
        <v>31785.5</v>
      </c>
    </row>
    <row r="84" spans="1:9" ht="30.75" thickBot="1" x14ac:dyDescent="0.3">
      <c r="A84" s="31">
        <v>83</v>
      </c>
      <c r="B84" s="34">
        <v>76</v>
      </c>
      <c r="C84" s="35" t="s">
        <v>146</v>
      </c>
      <c r="D84" s="34">
        <v>20</v>
      </c>
      <c r="E84" s="36" t="s">
        <v>147</v>
      </c>
      <c r="F84" s="18">
        <v>75.099999999999994</v>
      </c>
      <c r="G84" s="37">
        <v>50000</v>
      </c>
      <c r="H84">
        <f t="shared" si="2"/>
        <v>40000</v>
      </c>
      <c r="I84">
        <f t="shared" si="3"/>
        <v>37550</v>
      </c>
    </row>
    <row r="85" spans="1:9" ht="166.5" thickBot="1" x14ac:dyDescent="0.3">
      <c r="A85" s="31">
        <v>84</v>
      </c>
      <c r="B85" s="34">
        <v>6</v>
      </c>
      <c r="C85" s="35" t="s">
        <v>99</v>
      </c>
      <c r="D85" s="34">
        <v>26</v>
      </c>
      <c r="E85" s="36" t="s">
        <v>148</v>
      </c>
      <c r="F85" s="18">
        <v>75.099999999999994</v>
      </c>
      <c r="G85" s="37">
        <v>50000</v>
      </c>
      <c r="H85">
        <f t="shared" si="2"/>
        <v>40000</v>
      </c>
      <c r="I85">
        <f t="shared" si="3"/>
        <v>37550</v>
      </c>
    </row>
    <row r="86" spans="1:9" ht="166.5" thickBot="1" x14ac:dyDescent="0.3">
      <c r="A86" s="31">
        <v>85</v>
      </c>
      <c r="B86" s="34">
        <v>9</v>
      </c>
      <c r="C86" s="35" t="s">
        <v>99</v>
      </c>
      <c r="D86" s="34">
        <v>26</v>
      </c>
      <c r="E86" s="36" t="s">
        <v>148</v>
      </c>
      <c r="F86" s="18">
        <v>75.099999999999994</v>
      </c>
      <c r="G86" s="37">
        <v>50000</v>
      </c>
      <c r="H86">
        <f t="shared" si="2"/>
        <v>40000</v>
      </c>
      <c r="I86">
        <f t="shared" si="3"/>
        <v>37550</v>
      </c>
    </row>
    <row r="87" spans="1:9" ht="30.75" thickBot="1" x14ac:dyDescent="0.3">
      <c r="A87" s="31">
        <v>86</v>
      </c>
      <c r="B87" s="34">
        <v>74</v>
      </c>
      <c r="C87" s="35" t="s">
        <v>117</v>
      </c>
      <c r="D87" s="34">
        <v>20</v>
      </c>
      <c r="E87" s="36" t="s">
        <v>147</v>
      </c>
      <c r="F87" s="18">
        <v>74.599999999999994</v>
      </c>
      <c r="G87" s="37">
        <v>50000</v>
      </c>
      <c r="H87">
        <f t="shared" si="2"/>
        <v>40000</v>
      </c>
      <c r="I87">
        <f t="shared" si="3"/>
        <v>37300</v>
      </c>
    </row>
    <row r="88" spans="1:9" ht="166.5" thickBot="1" x14ac:dyDescent="0.3">
      <c r="A88" s="31">
        <v>87</v>
      </c>
      <c r="B88" s="34">
        <v>27</v>
      </c>
      <c r="C88" s="35" t="s">
        <v>99</v>
      </c>
      <c r="D88" s="34">
        <v>26</v>
      </c>
      <c r="E88" s="36" t="s">
        <v>139</v>
      </c>
      <c r="F88" s="18">
        <v>74.5</v>
      </c>
      <c r="G88" s="37">
        <v>50000</v>
      </c>
      <c r="H88">
        <f t="shared" si="2"/>
        <v>40000</v>
      </c>
      <c r="I88">
        <f t="shared" si="3"/>
        <v>37250</v>
      </c>
    </row>
    <row r="89" spans="1:9" ht="16.5" thickBot="1" x14ac:dyDescent="0.3">
      <c r="A89" s="31">
        <v>88</v>
      </c>
      <c r="B89" s="34">
        <v>99</v>
      </c>
      <c r="C89" s="35" t="s">
        <v>149</v>
      </c>
      <c r="D89" s="34">
        <v>30</v>
      </c>
      <c r="E89" s="36" t="s">
        <v>135</v>
      </c>
      <c r="F89" s="18">
        <v>74.5</v>
      </c>
      <c r="G89" s="37">
        <v>50000</v>
      </c>
      <c r="H89">
        <f t="shared" si="2"/>
        <v>40000</v>
      </c>
      <c r="I89">
        <f t="shared" si="3"/>
        <v>37250</v>
      </c>
    </row>
    <row r="90" spans="1:9" ht="166.5" thickBot="1" x14ac:dyDescent="0.3">
      <c r="A90" s="31">
        <v>89</v>
      </c>
      <c r="B90" s="34">
        <v>17</v>
      </c>
      <c r="C90" s="35" t="s">
        <v>99</v>
      </c>
      <c r="D90" s="34">
        <v>26</v>
      </c>
      <c r="E90" s="36" t="s">
        <v>140</v>
      </c>
      <c r="F90" s="18">
        <v>74</v>
      </c>
      <c r="G90" s="37">
        <v>50000</v>
      </c>
      <c r="H90">
        <f t="shared" si="2"/>
        <v>40000</v>
      </c>
      <c r="I90">
        <f t="shared" si="3"/>
        <v>37000</v>
      </c>
    </row>
    <row r="91" spans="1:9" ht="90.75" thickBot="1" x14ac:dyDescent="0.3">
      <c r="A91" s="31">
        <v>90</v>
      </c>
      <c r="B91" s="34">
        <v>111</v>
      </c>
      <c r="C91" s="35" t="s">
        <v>150</v>
      </c>
      <c r="D91" s="34">
        <v>30</v>
      </c>
      <c r="E91" s="36" t="s">
        <v>151</v>
      </c>
      <c r="F91" s="18">
        <v>73.099999999999994</v>
      </c>
      <c r="G91" s="37">
        <v>50000</v>
      </c>
      <c r="H91">
        <f t="shared" si="2"/>
        <v>40000</v>
      </c>
      <c r="I91">
        <f t="shared" si="3"/>
        <v>36550</v>
      </c>
    </row>
    <row r="92" spans="1:9" ht="39" thickBot="1" x14ac:dyDescent="0.3">
      <c r="A92" s="31">
        <v>91</v>
      </c>
      <c r="B92" s="34">
        <v>121</v>
      </c>
      <c r="C92" s="35" t="s">
        <v>152</v>
      </c>
      <c r="D92" s="34">
        <v>30</v>
      </c>
      <c r="E92" s="36" t="s">
        <v>153</v>
      </c>
      <c r="F92" s="18">
        <v>73</v>
      </c>
      <c r="G92" s="37">
        <v>50000</v>
      </c>
      <c r="H92">
        <f t="shared" si="2"/>
        <v>40000</v>
      </c>
      <c r="I92">
        <f t="shared" si="3"/>
        <v>36500</v>
      </c>
    </row>
    <row r="93" spans="1:9" ht="51.75" thickBot="1" x14ac:dyDescent="0.3">
      <c r="A93" s="31">
        <v>92</v>
      </c>
      <c r="B93" s="34">
        <v>96</v>
      </c>
      <c r="C93" s="35" t="s">
        <v>80</v>
      </c>
      <c r="D93" s="34">
        <v>27</v>
      </c>
      <c r="E93" s="36" t="s">
        <v>154</v>
      </c>
      <c r="F93" s="18">
        <v>71.599999999999994</v>
      </c>
      <c r="G93" s="37">
        <v>50000</v>
      </c>
      <c r="H93">
        <f t="shared" si="2"/>
        <v>40000</v>
      </c>
      <c r="I93">
        <f t="shared" si="3"/>
        <v>35800</v>
      </c>
    </row>
    <row r="94" spans="1:9" ht="192" thickBot="1" x14ac:dyDescent="0.3">
      <c r="A94" s="31">
        <v>93</v>
      </c>
      <c r="B94" s="34">
        <v>103</v>
      </c>
      <c r="C94" s="38" t="s">
        <v>76</v>
      </c>
      <c r="D94" s="34">
        <v>20</v>
      </c>
      <c r="E94" s="36" t="s">
        <v>155</v>
      </c>
      <c r="F94" s="18">
        <v>71.5</v>
      </c>
      <c r="G94" s="37">
        <v>35515</v>
      </c>
      <c r="H94">
        <f t="shared" si="2"/>
        <v>28412</v>
      </c>
      <c r="I94">
        <f t="shared" si="3"/>
        <v>25393.224999999999</v>
      </c>
    </row>
    <row r="95" spans="1:9" ht="77.25" thickBot="1" x14ac:dyDescent="0.3">
      <c r="A95" s="31">
        <v>94</v>
      </c>
      <c r="B95" s="34">
        <v>97</v>
      </c>
      <c r="C95" s="35" t="s">
        <v>85</v>
      </c>
      <c r="D95" s="34">
        <v>27</v>
      </c>
      <c r="E95" s="36" t="s">
        <v>154</v>
      </c>
      <c r="F95" s="18">
        <v>71.099999999999994</v>
      </c>
      <c r="G95" s="37">
        <v>50000</v>
      </c>
      <c r="H95">
        <f t="shared" si="2"/>
        <v>40000</v>
      </c>
      <c r="I95">
        <f t="shared" si="3"/>
        <v>35550</v>
      </c>
    </row>
    <row r="96" spans="1:9" ht="39" thickBot="1" x14ac:dyDescent="0.3">
      <c r="A96" s="31">
        <v>95</v>
      </c>
      <c r="B96" s="34" t="s">
        <v>156</v>
      </c>
      <c r="C96" s="35" t="s">
        <v>157</v>
      </c>
      <c r="D96" s="34">
        <v>20</v>
      </c>
      <c r="E96" s="36" t="s">
        <v>145</v>
      </c>
      <c r="F96" s="18">
        <v>71</v>
      </c>
      <c r="G96" s="37">
        <v>50000</v>
      </c>
      <c r="H96">
        <f t="shared" si="2"/>
        <v>40000</v>
      </c>
      <c r="I96">
        <f t="shared" si="3"/>
        <v>35500</v>
      </c>
    </row>
    <row r="97" spans="1:9" ht="26.25" thickBot="1" x14ac:dyDescent="0.3">
      <c r="A97" s="31">
        <v>96</v>
      </c>
      <c r="B97" s="34">
        <v>92</v>
      </c>
      <c r="C97" s="35" t="s">
        <v>158</v>
      </c>
      <c r="D97" s="34">
        <v>30</v>
      </c>
      <c r="E97" s="36" t="s">
        <v>159</v>
      </c>
      <c r="F97" s="18">
        <v>67.599999999999994</v>
      </c>
      <c r="G97" s="37">
        <v>50000</v>
      </c>
      <c r="H97">
        <f>G97*0.7</f>
        <v>35000</v>
      </c>
      <c r="I97">
        <f t="shared" si="3"/>
        <v>33800</v>
      </c>
    </row>
    <row r="98" spans="1:9" ht="243" thickBot="1" x14ac:dyDescent="0.3">
      <c r="A98" s="31">
        <v>97</v>
      </c>
      <c r="B98" s="34">
        <v>104</v>
      </c>
      <c r="C98" s="35" t="s">
        <v>160</v>
      </c>
      <c r="D98" s="34">
        <v>20</v>
      </c>
      <c r="E98" s="36" t="s">
        <v>155</v>
      </c>
      <c r="F98" s="18">
        <v>65.5</v>
      </c>
      <c r="G98" s="37">
        <v>35515</v>
      </c>
      <c r="H98">
        <f>G98*0.7</f>
        <v>24860.5</v>
      </c>
      <c r="I98">
        <f t="shared" si="3"/>
        <v>23262.324999999997</v>
      </c>
    </row>
    <row r="99" spans="1:9" ht="90" thickBot="1" x14ac:dyDescent="0.3">
      <c r="A99" s="31">
        <v>98</v>
      </c>
      <c r="B99" s="34">
        <v>84</v>
      </c>
      <c r="C99" s="35" t="s">
        <v>91</v>
      </c>
      <c r="D99" s="34">
        <v>25</v>
      </c>
      <c r="E99" s="36" t="s">
        <v>161</v>
      </c>
      <c r="F99" s="18">
        <v>62.9</v>
      </c>
      <c r="G99" s="37">
        <v>50000</v>
      </c>
      <c r="H99">
        <f>G99*0.7</f>
        <v>35000</v>
      </c>
      <c r="I99">
        <f t="shared" si="3"/>
        <v>31450</v>
      </c>
    </row>
    <row r="100" spans="1:9" ht="166.5" thickBot="1" x14ac:dyDescent="0.3">
      <c r="A100" s="31">
        <v>99</v>
      </c>
      <c r="B100" s="34">
        <v>25</v>
      </c>
      <c r="C100" s="35" t="s">
        <v>101</v>
      </c>
      <c r="D100" s="34">
        <v>26</v>
      </c>
      <c r="E100" s="36" t="s">
        <v>131</v>
      </c>
      <c r="F100" s="18">
        <v>60.5</v>
      </c>
      <c r="G100" s="37">
        <v>50000</v>
      </c>
      <c r="H100">
        <f>G100*0.7</f>
        <v>35000</v>
      </c>
      <c r="I100">
        <f t="shared" si="3"/>
        <v>30250</v>
      </c>
    </row>
    <row r="101" spans="1:9" ht="166.5" thickBot="1" x14ac:dyDescent="0.3">
      <c r="A101" s="31">
        <v>100</v>
      </c>
      <c r="B101" s="34">
        <v>83</v>
      </c>
      <c r="C101" s="35" t="s">
        <v>104</v>
      </c>
      <c r="D101" s="34">
        <v>25</v>
      </c>
      <c r="E101" s="36" t="s">
        <v>161</v>
      </c>
      <c r="F101" s="18">
        <v>59.9</v>
      </c>
      <c r="G101" s="37">
        <v>50000</v>
      </c>
      <c r="H101">
        <f>G101*0.6</f>
        <v>30000</v>
      </c>
      <c r="I101">
        <f t="shared" si="3"/>
        <v>29950</v>
      </c>
    </row>
    <row r="102" spans="1:9" ht="141" thickBot="1" x14ac:dyDescent="0.3">
      <c r="A102" s="31">
        <v>101</v>
      </c>
      <c r="B102" s="34">
        <v>129</v>
      </c>
      <c r="C102" s="35" t="s">
        <v>162</v>
      </c>
      <c r="D102" s="39">
        <v>30</v>
      </c>
      <c r="E102" s="36" t="s">
        <v>163</v>
      </c>
      <c r="F102" s="18">
        <v>56.5</v>
      </c>
      <c r="G102" s="37">
        <v>50000</v>
      </c>
      <c r="H102">
        <f>G102*0.6</f>
        <v>30000</v>
      </c>
      <c r="I102">
        <f t="shared" si="3"/>
        <v>28250</v>
      </c>
    </row>
    <row r="103" spans="1:9" ht="64.5" thickBot="1" x14ac:dyDescent="0.3">
      <c r="A103" s="31">
        <v>102</v>
      </c>
      <c r="B103" s="34">
        <v>106</v>
      </c>
      <c r="C103" s="35" t="s">
        <v>164</v>
      </c>
      <c r="D103" s="34">
        <v>25</v>
      </c>
      <c r="E103" s="36" t="s">
        <v>165</v>
      </c>
      <c r="F103" s="18">
        <v>55.2</v>
      </c>
      <c r="G103" s="37">
        <v>40000</v>
      </c>
      <c r="H103">
        <f>G103*0.6</f>
        <v>24000</v>
      </c>
      <c r="I103">
        <f t="shared" si="3"/>
        <v>22080</v>
      </c>
    </row>
    <row r="104" spans="1:9" ht="192" thickBot="1" x14ac:dyDescent="0.3">
      <c r="A104" s="31">
        <v>103</v>
      </c>
      <c r="B104" s="34">
        <v>110</v>
      </c>
      <c r="C104" s="35" t="s">
        <v>76</v>
      </c>
      <c r="D104" s="34">
        <v>20</v>
      </c>
      <c r="E104" s="36" t="s">
        <v>166</v>
      </c>
      <c r="F104" s="18">
        <v>51.5</v>
      </c>
      <c r="G104" s="37">
        <v>35515</v>
      </c>
      <c r="H104">
        <f>G104*0.6</f>
        <v>21309</v>
      </c>
      <c r="I104">
        <f t="shared" si="3"/>
        <v>18290.224999999999</v>
      </c>
    </row>
    <row r="105" spans="1:9" ht="25.5" x14ac:dyDescent="0.25">
      <c r="A105" s="31">
        <v>104</v>
      </c>
      <c r="B105" s="34">
        <v>109</v>
      </c>
      <c r="C105" s="35" t="s">
        <v>167</v>
      </c>
      <c r="D105" s="34">
        <v>20</v>
      </c>
      <c r="E105" s="36" t="s">
        <v>166</v>
      </c>
      <c r="F105" s="18">
        <v>49</v>
      </c>
      <c r="G105" s="37">
        <v>35515</v>
      </c>
      <c r="H105">
        <f>G105*0.6</f>
        <v>21309</v>
      </c>
      <c r="I105">
        <f>G105/100*F105</f>
        <v>17402.349999999999</v>
      </c>
    </row>
    <row r="106" spans="1:9" x14ac:dyDescent="0.25">
      <c r="B106" s="16"/>
      <c r="C106" s="40"/>
      <c r="D106" s="16"/>
      <c r="E106" s="16"/>
      <c r="G106" s="37">
        <f>SUM(G2:G105)</f>
        <v>4900835</v>
      </c>
      <c r="H106">
        <f>SUM(H2:H105)</f>
        <v>4129739.8</v>
      </c>
      <c r="I106">
        <f>SUM(I2:I105)</f>
        <v>3903443.3470000001</v>
      </c>
    </row>
    <row r="107" spans="1:9" x14ac:dyDescent="0.25">
      <c r="B107" s="16"/>
      <c r="C107" s="40"/>
      <c r="D107" s="16"/>
      <c r="E107" s="16"/>
    </row>
    <row r="108" spans="1:9" x14ac:dyDescent="0.25">
      <c r="B108" s="16"/>
      <c r="C108" s="40"/>
      <c r="D108" s="16"/>
      <c r="E108" s="16"/>
    </row>
    <row r="109" spans="1:9" x14ac:dyDescent="0.25">
      <c r="B109" s="16"/>
      <c r="C109" s="40"/>
      <c r="D109" s="16"/>
      <c r="E109" s="16"/>
    </row>
    <row r="110" spans="1:9" x14ac:dyDescent="0.25">
      <c r="B110" s="16"/>
      <c r="C110" s="40"/>
      <c r="D110" s="16"/>
      <c r="E110" s="16"/>
    </row>
    <row r="111" spans="1:9" x14ac:dyDescent="0.25">
      <c r="B111" s="16"/>
      <c r="C111" s="40"/>
      <c r="D111" s="16"/>
      <c r="E111" s="16"/>
    </row>
    <row r="112" spans="1:9" x14ac:dyDescent="0.25">
      <c r="B112" s="16"/>
      <c r="C112" s="40"/>
      <c r="D112" s="16"/>
      <c r="E112" s="16"/>
    </row>
    <row r="113" spans="2:5" x14ac:dyDescent="0.25">
      <c r="B113" s="16"/>
      <c r="C113" s="40"/>
      <c r="D113" s="16"/>
      <c r="E113" s="16"/>
    </row>
    <row r="114" spans="2:5" x14ac:dyDescent="0.25">
      <c r="B114" s="16"/>
      <c r="C114" s="40"/>
      <c r="D114" s="16"/>
      <c r="E114" s="16"/>
    </row>
    <row r="115" spans="2:5" x14ac:dyDescent="0.25">
      <c r="B115" s="16"/>
      <c r="C115" s="40"/>
      <c r="D115" s="16"/>
      <c r="E115" s="16"/>
    </row>
    <row r="116" spans="2:5" x14ac:dyDescent="0.25">
      <c r="B116" s="16"/>
      <c r="C116" s="40"/>
      <c r="D116" s="16"/>
      <c r="E116" s="16"/>
    </row>
    <row r="117" spans="2:5" x14ac:dyDescent="0.25">
      <c r="B117" s="16"/>
      <c r="C117" s="40"/>
      <c r="D117" s="16"/>
      <c r="E117" s="16"/>
    </row>
    <row r="118" spans="2:5" x14ac:dyDescent="0.25">
      <c r="B118" s="16"/>
      <c r="C118" s="40"/>
      <c r="D118" s="16"/>
      <c r="E118" s="16"/>
    </row>
    <row r="119" spans="2:5" x14ac:dyDescent="0.25">
      <c r="B119" s="16"/>
      <c r="C119" s="40"/>
      <c r="D119" s="16"/>
      <c r="E119" s="16"/>
    </row>
    <row r="120" spans="2:5" x14ac:dyDescent="0.25">
      <c r="B120" s="16"/>
      <c r="C120" s="40"/>
      <c r="D120" s="16"/>
      <c r="E120" s="16"/>
    </row>
    <row r="121" spans="2:5" x14ac:dyDescent="0.25">
      <c r="B121" s="16"/>
      <c r="C121" s="40"/>
      <c r="D121" s="16"/>
      <c r="E121" s="16"/>
    </row>
    <row r="122" spans="2:5" x14ac:dyDescent="0.25">
      <c r="B122" s="16"/>
      <c r="C122" s="40"/>
      <c r="D122" s="16"/>
      <c r="E122" s="16"/>
    </row>
    <row r="123" spans="2:5" x14ac:dyDescent="0.25">
      <c r="B123" s="16"/>
      <c r="C123" s="40"/>
      <c r="D123" s="16"/>
      <c r="E123" s="16"/>
    </row>
    <row r="124" spans="2:5" x14ac:dyDescent="0.25">
      <c r="B124" s="16"/>
      <c r="C124" s="40"/>
      <c r="D124" s="16"/>
      <c r="E124" s="16"/>
    </row>
    <row r="125" spans="2:5" x14ac:dyDescent="0.25">
      <c r="B125" s="16"/>
      <c r="C125" s="40"/>
      <c r="D125" s="16"/>
      <c r="E125" s="16"/>
    </row>
    <row r="126" spans="2:5" x14ac:dyDescent="0.25">
      <c r="B126" s="16"/>
      <c r="C126" s="40"/>
      <c r="D126" s="16"/>
      <c r="E126" s="16"/>
    </row>
    <row r="127" spans="2:5" x14ac:dyDescent="0.25">
      <c r="B127" s="16"/>
      <c r="C127" s="40"/>
      <c r="D127" s="16"/>
      <c r="E127" s="16"/>
    </row>
    <row r="128" spans="2:5" x14ac:dyDescent="0.25">
      <c r="B128" s="16"/>
      <c r="C128" s="40"/>
      <c r="D128" s="16"/>
      <c r="E128" s="16"/>
    </row>
    <row r="129" spans="2:5" x14ac:dyDescent="0.25">
      <c r="B129" s="16"/>
      <c r="C129" s="40"/>
      <c r="D129" s="16"/>
      <c r="E129" s="16"/>
    </row>
    <row r="130" spans="2:5" x14ac:dyDescent="0.25">
      <c r="B130" s="16"/>
      <c r="C130" s="40"/>
      <c r="D130" s="16"/>
      <c r="E130" s="16"/>
    </row>
    <row r="131" spans="2:5" x14ac:dyDescent="0.25">
      <c r="B131" s="16"/>
      <c r="C131" s="40"/>
      <c r="D131" s="16"/>
      <c r="E131" s="16"/>
    </row>
    <row r="132" spans="2:5" x14ac:dyDescent="0.25">
      <c r="B132" s="16"/>
      <c r="C132" s="40"/>
      <c r="D132" s="16"/>
      <c r="E132" s="16"/>
    </row>
    <row r="133" spans="2:5" x14ac:dyDescent="0.25">
      <c r="B133" s="16"/>
      <c r="C133" s="40"/>
      <c r="D133" s="16"/>
      <c r="E133" s="16"/>
    </row>
    <row r="134" spans="2:5" x14ac:dyDescent="0.25">
      <c r="B134" s="16"/>
      <c r="C134" s="40"/>
      <c r="D134" s="16"/>
      <c r="E134" s="16"/>
    </row>
    <row r="135" spans="2:5" x14ac:dyDescent="0.25">
      <c r="B135" s="16"/>
      <c r="C135" s="40"/>
      <c r="D135" s="16"/>
      <c r="E135" s="16"/>
    </row>
    <row r="136" spans="2:5" x14ac:dyDescent="0.25">
      <c r="B136" s="16"/>
      <c r="C136" s="40"/>
      <c r="D136" s="16"/>
      <c r="E136" s="16"/>
    </row>
    <row r="137" spans="2:5" x14ac:dyDescent="0.25">
      <c r="B137" s="16"/>
      <c r="C137" s="40"/>
      <c r="D137" s="16"/>
      <c r="E137" s="16"/>
    </row>
    <row r="138" spans="2:5" x14ac:dyDescent="0.25">
      <c r="B138" s="16"/>
      <c r="C138" s="40"/>
      <c r="D138" s="16"/>
      <c r="E138" s="16"/>
    </row>
    <row r="139" spans="2:5" x14ac:dyDescent="0.25">
      <c r="B139" s="16"/>
      <c r="C139" s="40"/>
      <c r="D139" s="16"/>
      <c r="E139" s="16"/>
    </row>
    <row r="140" spans="2:5" x14ac:dyDescent="0.25">
      <c r="B140" s="16"/>
      <c r="C140" s="40"/>
      <c r="D140" s="16"/>
      <c r="E140" s="16"/>
    </row>
    <row r="141" spans="2:5" x14ac:dyDescent="0.25">
      <c r="B141" s="16"/>
      <c r="C141" s="40"/>
      <c r="D141" s="16"/>
      <c r="E141" s="16"/>
    </row>
    <row r="142" spans="2:5" x14ac:dyDescent="0.25">
      <c r="B142" s="16"/>
      <c r="C142" s="40"/>
      <c r="D142" s="16"/>
      <c r="E142" s="16"/>
    </row>
    <row r="143" spans="2:5" x14ac:dyDescent="0.25">
      <c r="B143" s="16"/>
      <c r="C143" s="40"/>
      <c r="D143" s="16"/>
      <c r="E143" s="16"/>
    </row>
    <row r="144" spans="2:5" x14ac:dyDescent="0.25">
      <c r="B144" s="16"/>
      <c r="C144" s="40"/>
      <c r="D144" s="16"/>
      <c r="E144" s="16"/>
    </row>
    <row r="145" spans="2:5" x14ac:dyDescent="0.25">
      <c r="B145" s="16"/>
      <c r="C145" s="40"/>
      <c r="D145" s="16"/>
      <c r="E145" s="16"/>
    </row>
    <row r="146" spans="2:5" x14ac:dyDescent="0.25">
      <c r="B146" s="16"/>
      <c r="C146" s="40"/>
      <c r="D146" s="16"/>
      <c r="E146" s="16"/>
    </row>
    <row r="147" spans="2:5" x14ac:dyDescent="0.25">
      <c r="B147" s="16"/>
      <c r="C147" s="40"/>
      <c r="D147" s="16"/>
      <c r="E147" s="16"/>
    </row>
    <row r="148" spans="2:5" x14ac:dyDescent="0.25">
      <c r="B148" s="16"/>
      <c r="C148" s="40"/>
      <c r="D148" s="16"/>
      <c r="E148" s="16"/>
    </row>
    <row r="149" spans="2:5" x14ac:dyDescent="0.25">
      <c r="B149" s="16"/>
      <c r="C149" s="40"/>
      <c r="D149" s="16"/>
      <c r="E149" s="16"/>
    </row>
    <row r="150" spans="2:5" x14ac:dyDescent="0.25">
      <c r="B150" s="16"/>
      <c r="C150" s="40"/>
      <c r="D150" s="16"/>
      <c r="E150" s="16"/>
    </row>
    <row r="151" spans="2:5" x14ac:dyDescent="0.25">
      <c r="B151" s="16"/>
      <c r="C151" s="40"/>
      <c r="D151" s="16"/>
      <c r="E151" s="16"/>
    </row>
    <row r="152" spans="2:5" x14ac:dyDescent="0.25">
      <c r="B152" s="16"/>
      <c r="C152" s="40"/>
      <c r="D152" s="16"/>
      <c r="E152" s="16"/>
    </row>
    <row r="153" spans="2:5" x14ac:dyDescent="0.25">
      <c r="B153" s="16"/>
      <c r="C153" s="40"/>
      <c r="D153" s="16"/>
      <c r="E153" s="16"/>
    </row>
    <row r="154" spans="2:5" x14ac:dyDescent="0.25">
      <c r="B154" s="16"/>
      <c r="C154" s="40"/>
      <c r="D154" s="16"/>
      <c r="E154" s="16"/>
    </row>
    <row r="155" spans="2:5" x14ac:dyDescent="0.25">
      <c r="B155" s="16"/>
      <c r="C155" s="40"/>
      <c r="D155" s="16"/>
      <c r="E155" s="16"/>
    </row>
    <row r="156" spans="2:5" x14ac:dyDescent="0.25">
      <c r="B156" s="16"/>
      <c r="C156" s="40"/>
      <c r="D156" s="16"/>
      <c r="E156" s="16"/>
    </row>
    <row r="157" spans="2:5" x14ac:dyDescent="0.25">
      <c r="B157" s="16"/>
      <c r="C157" s="40"/>
      <c r="D157" s="16"/>
      <c r="E157" s="16"/>
    </row>
    <row r="158" spans="2:5" x14ac:dyDescent="0.25">
      <c r="B158" s="16"/>
      <c r="C158" s="40"/>
      <c r="D158" s="16"/>
      <c r="E158" s="16"/>
    </row>
    <row r="159" spans="2:5" x14ac:dyDescent="0.25">
      <c r="B159" s="16"/>
      <c r="C159" s="40"/>
      <c r="D159" s="16"/>
      <c r="E159" s="16"/>
    </row>
    <row r="160" spans="2:5" x14ac:dyDescent="0.25">
      <c r="B160" s="16"/>
      <c r="C160" s="40"/>
      <c r="D160" s="16"/>
      <c r="E160" s="16"/>
    </row>
    <row r="161" spans="2:5" x14ac:dyDescent="0.25">
      <c r="B161" s="16"/>
      <c r="C161" s="40"/>
      <c r="D161" s="16"/>
      <c r="E161" s="16"/>
    </row>
    <row r="162" spans="2:5" x14ac:dyDescent="0.25">
      <c r="B162" s="16"/>
      <c r="C162" s="40"/>
      <c r="D162" s="16"/>
      <c r="E162" s="16"/>
    </row>
    <row r="163" spans="2:5" x14ac:dyDescent="0.25">
      <c r="B163" s="16"/>
      <c r="C163" s="40"/>
      <c r="D163" s="16"/>
      <c r="E163" s="16"/>
    </row>
    <row r="164" spans="2:5" x14ac:dyDescent="0.25">
      <c r="B164" s="16"/>
      <c r="C164" s="40"/>
      <c r="D164" s="16"/>
      <c r="E164" s="16"/>
    </row>
    <row r="165" spans="2:5" x14ac:dyDescent="0.25">
      <c r="B165" s="16"/>
      <c r="C165" s="40"/>
      <c r="D165" s="16"/>
      <c r="E165" s="16"/>
    </row>
    <row r="166" spans="2:5" x14ac:dyDescent="0.25">
      <c r="B166" s="16"/>
      <c r="C166" s="40"/>
      <c r="D166" s="16"/>
      <c r="E166" s="16"/>
    </row>
    <row r="167" spans="2:5" x14ac:dyDescent="0.25">
      <c r="B167" s="16"/>
      <c r="C167" s="40"/>
      <c r="D167" s="16"/>
      <c r="E167" s="16"/>
    </row>
    <row r="168" spans="2:5" x14ac:dyDescent="0.25">
      <c r="B168" s="16"/>
      <c r="C168" s="40"/>
      <c r="D168" s="16"/>
      <c r="E168" s="16"/>
    </row>
    <row r="169" spans="2:5" x14ac:dyDescent="0.25">
      <c r="B169" s="16"/>
      <c r="C169" s="40"/>
      <c r="D169" s="16"/>
      <c r="E169" s="16"/>
    </row>
    <row r="170" spans="2:5" x14ac:dyDescent="0.25">
      <c r="B170" s="16"/>
      <c r="C170" s="40"/>
      <c r="D170" s="16"/>
      <c r="E170" s="16"/>
    </row>
    <row r="171" spans="2:5" x14ac:dyDescent="0.25">
      <c r="B171" s="16"/>
      <c r="C171" s="40"/>
      <c r="D171" s="16"/>
      <c r="E171" s="16"/>
    </row>
    <row r="172" spans="2:5" x14ac:dyDescent="0.25">
      <c r="B172" s="16"/>
      <c r="C172" s="40"/>
      <c r="D172" s="16"/>
      <c r="E172" s="16"/>
    </row>
    <row r="173" spans="2:5" x14ac:dyDescent="0.25">
      <c r="B173" s="16"/>
      <c r="C173" s="40"/>
      <c r="D173" s="16"/>
      <c r="E173" s="16"/>
    </row>
    <row r="174" spans="2:5" x14ac:dyDescent="0.25">
      <c r="B174" s="16"/>
      <c r="C174" s="40"/>
      <c r="D174" s="16"/>
      <c r="E174" s="16"/>
    </row>
    <row r="175" spans="2:5" x14ac:dyDescent="0.25">
      <c r="B175" s="16"/>
      <c r="C175" s="40"/>
      <c r="D175" s="16"/>
      <c r="E175" s="16"/>
    </row>
    <row r="176" spans="2:5" x14ac:dyDescent="0.25">
      <c r="B176" s="16"/>
      <c r="C176" s="40"/>
      <c r="D176" s="16"/>
      <c r="E176" s="16"/>
    </row>
    <row r="177" spans="2:5" x14ac:dyDescent="0.25">
      <c r="B177" s="16"/>
      <c r="C177" s="40"/>
      <c r="D177" s="16"/>
      <c r="E177" s="16"/>
    </row>
    <row r="178" spans="2:5" x14ac:dyDescent="0.25">
      <c r="B178" s="16"/>
      <c r="C178" s="40"/>
      <c r="D178" s="16"/>
      <c r="E178" s="16"/>
    </row>
    <row r="179" spans="2:5" x14ac:dyDescent="0.25">
      <c r="B179" s="16"/>
      <c r="C179" s="40"/>
      <c r="D179" s="16"/>
      <c r="E179" s="16"/>
    </row>
    <row r="180" spans="2:5" x14ac:dyDescent="0.25">
      <c r="B180" s="16"/>
      <c r="C180" s="40"/>
      <c r="D180" s="16"/>
      <c r="E180" s="16"/>
    </row>
    <row r="181" spans="2:5" x14ac:dyDescent="0.25">
      <c r="B181" s="16"/>
      <c r="C181" s="40"/>
      <c r="D181" s="16"/>
      <c r="E181" s="16"/>
    </row>
    <row r="182" spans="2:5" x14ac:dyDescent="0.25">
      <c r="B182" s="16"/>
      <c r="C182" s="40"/>
      <c r="D182" s="16"/>
      <c r="E182" s="16"/>
    </row>
    <row r="183" spans="2:5" x14ac:dyDescent="0.25">
      <c r="B183" s="16"/>
      <c r="C183" s="40"/>
      <c r="D183" s="16"/>
      <c r="E183" s="16"/>
    </row>
    <row r="184" spans="2:5" x14ac:dyDescent="0.25">
      <c r="B184" s="16"/>
      <c r="C184" s="40"/>
      <c r="D184" s="16"/>
      <c r="E184" s="16"/>
    </row>
    <row r="185" spans="2:5" x14ac:dyDescent="0.25">
      <c r="B185" s="16"/>
      <c r="C185" s="40"/>
      <c r="D185" s="16"/>
      <c r="E185" s="16"/>
    </row>
    <row r="186" spans="2:5" x14ac:dyDescent="0.25">
      <c r="B186" s="16"/>
      <c r="C186" s="40"/>
      <c r="D186" s="16"/>
      <c r="E186" s="16"/>
    </row>
    <row r="187" spans="2:5" x14ac:dyDescent="0.25">
      <c r="B187" s="16"/>
      <c r="C187" s="40"/>
      <c r="D187" s="16"/>
      <c r="E187" s="16"/>
    </row>
    <row r="188" spans="2:5" x14ac:dyDescent="0.25">
      <c r="B188" s="16"/>
      <c r="C188" s="40"/>
      <c r="D188" s="16"/>
      <c r="E188" s="16"/>
    </row>
    <row r="189" spans="2:5" x14ac:dyDescent="0.25">
      <c r="B189" s="16"/>
      <c r="C189" s="40"/>
      <c r="D189" s="16"/>
      <c r="E189" s="16"/>
    </row>
    <row r="190" spans="2:5" x14ac:dyDescent="0.25">
      <c r="B190" s="16"/>
      <c r="C190" s="40"/>
      <c r="D190" s="16"/>
      <c r="E190" s="16"/>
    </row>
    <row r="191" spans="2:5" x14ac:dyDescent="0.25">
      <c r="B191" s="16"/>
      <c r="C191" s="40"/>
      <c r="D191" s="16"/>
      <c r="E191" s="16"/>
    </row>
    <row r="192" spans="2:5" x14ac:dyDescent="0.25">
      <c r="B192" s="16"/>
      <c r="C192" s="40"/>
      <c r="D192" s="16"/>
      <c r="E192" s="16"/>
    </row>
    <row r="193" spans="2:5" x14ac:dyDescent="0.25">
      <c r="B193" s="16"/>
      <c r="C193" s="40"/>
      <c r="D193" s="16"/>
      <c r="E193" s="16"/>
    </row>
    <row r="194" spans="2:5" x14ac:dyDescent="0.25">
      <c r="B194" s="16"/>
      <c r="C194" s="40"/>
      <c r="D194" s="16"/>
      <c r="E194" s="16"/>
    </row>
    <row r="195" spans="2:5" x14ac:dyDescent="0.25">
      <c r="B195" s="16"/>
      <c r="C195" s="40"/>
      <c r="D195" s="16"/>
      <c r="E195" s="16"/>
    </row>
    <row r="196" spans="2:5" x14ac:dyDescent="0.25">
      <c r="B196" s="16"/>
      <c r="C196" s="40"/>
      <c r="D196" s="16"/>
      <c r="E196" s="16"/>
    </row>
    <row r="197" spans="2:5" x14ac:dyDescent="0.25">
      <c r="B197" s="16"/>
      <c r="C197" s="40"/>
      <c r="D197" s="16"/>
      <c r="E197" s="16"/>
    </row>
    <row r="198" spans="2:5" x14ac:dyDescent="0.25">
      <c r="B198" s="16"/>
      <c r="C198" s="40"/>
      <c r="D198" s="16"/>
      <c r="E198" s="16"/>
    </row>
    <row r="199" spans="2:5" x14ac:dyDescent="0.25">
      <c r="B199" s="16"/>
      <c r="C199" s="40"/>
      <c r="D199" s="16"/>
      <c r="E199" s="16"/>
    </row>
    <row r="200" spans="2:5" x14ac:dyDescent="0.25">
      <c r="B200" s="16"/>
      <c r="C200" s="40"/>
      <c r="D200" s="16"/>
      <c r="E200" s="16"/>
    </row>
    <row r="201" spans="2:5" x14ac:dyDescent="0.25">
      <c r="B201" s="16"/>
      <c r="C201" s="40"/>
      <c r="D201" s="16"/>
      <c r="E201" s="16"/>
    </row>
    <row r="202" spans="2:5" x14ac:dyDescent="0.25">
      <c r="B202" s="16"/>
      <c r="C202" s="40"/>
      <c r="D202" s="16"/>
      <c r="E202" s="16"/>
    </row>
    <row r="203" spans="2:5" x14ac:dyDescent="0.25">
      <c r="B203" s="16"/>
      <c r="C203" s="40"/>
      <c r="D203" s="16"/>
      <c r="E203" s="16"/>
    </row>
    <row r="204" spans="2:5" x14ac:dyDescent="0.25">
      <c r="B204" s="16"/>
      <c r="C204" s="40"/>
      <c r="D204" s="16"/>
      <c r="E204" s="16"/>
    </row>
    <row r="205" spans="2:5" x14ac:dyDescent="0.25">
      <c r="B205" s="16"/>
      <c r="C205" s="40"/>
      <c r="D205" s="16"/>
      <c r="E205" s="16"/>
    </row>
    <row r="206" spans="2:5" x14ac:dyDescent="0.25">
      <c r="B206" s="16"/>
      <c r="C206" s="40"/>
      <c r="D206" s="16"/>
      <c r="E206" s="16"/>
    </row>
    <row r="207" spans="2:5" x14ac:dyDescent="0.25">
      <c r="B207" s="16"/>
      <c r="C207" s="40"/>
      <c r="D207" s="16"/>
      <c r="E207" s="16"/>
    </row>
    <row r="208" spans="2:5" x14ac:dyDescent="0.25">
      <c r="B208" s="16"/>
      <c r="C208" s="40"/>
      <c r="D208" s="16"/>
      <c r="E208" s="16"/>
    </row>
    <row r="209" spans="2:5" x14ac:dyDescent="0.25">
      <c r="B209" s="16"/>
      <c r="C209" s="40"/>
      <c r="D209" s="16"/>
      <c r="E209" s="16"/>
    </row>
    <row r="210" spans="2:5" x14ac:dyDescent="0.25">
      <c r="B210" s="16"/>
      <c r="C210" s="40"/>
      <c r="D210" s="16"/>
      <c r="E210" s="16"/>
    </row>
    <row r="211" spans="2:5" x14ac:dyDescent="0.25">
      <c r="B211" s="16"/>
      <c r="C211" s="40"/>
      <c r="D211" s="16"/>
      <c r="E211" s="16"/>
    </row>
    <row r="212" spans="2:5" x14ac:dyDescent="0.25">
      <c r="B212" s="16"/>
      <c r="C212" s="40"/>
      <c r="D212" s="16"/>
      <c r="E212" s="16"/>
    </row>
    <row r="213" spans="2:5" x14ac:dyDescent="0.25">
      <c r="B213" s="16"/>
      <c r="C213" s="40"/>
      <c r="D213" s="16"/>
      <c r="E213" s="16"/>
    </row>
    <row r="214" spans="2:5" x14ac:dyDescent="0.25">
      <c r="B214" s="16"/>
      <c r="C214" s="40"/>
      <c r="D214" s="16"/>
      <c r="E214" s="16"/>
    </row>
    <row r="215" spans="2:5" x14ac:dyDescent="0.25">
      <c r="B215" s="16"/>
      <c r="C215" s="40"/>
      <c r="D215" s="16"/>
      <c r="E215" s="16"/>
    </row>
    <row r="216" spans="2:5" x14ac:dyDescent="0.25">
      <c r="B216" s="16"/>
      <c r="C216" s="40"/>
      <c r="D216" s="16"/>
      <c r="E216" s="16"/>
    </row>
    <row r="217" spans="2:5" x14ac:dyDescent="0.25">
      <c r="B217" s="16"/>
      <c r="C217" s="40"/>
      <c r="D217" s="16"/>
      <c r="E217" s="16"/>
    </row>
    <row r="218" spans="2:5" x14ac:dyDescent="0.25">
      <c r="B218" s="16"/>
      <c r="C218" s="40"/>
      <c r="D218" s="16"/>
      <c r="E218" s="16"/>
    </row>
    <row r="219" spans="2:5" x14ac:dyDescent="0.25">
      <c r="B219" s="16"/>
      <c r="C219" s="40"/>
      <c r="D219" s="16"/>
      <c r="E219" s="16"/>
    </row>
    <row r="220" spans="2:5" x14ac:dyDescent="0.25">
      <c r="B220" s="16"/>
      <c r="C220" s="40"/>
      <c r="D220" s="16"/>
      <c r="E220" s="16"/>
    </row>
    <row r="221" spans="2:5" x14ac:dyDescent="0.25">
      <c r="B221" s="16"/>
      <c r="C221" s="40"/>
      <c r="D221" s="16"/>
      <c r="E221" s="16"/>
    </row>
    <row r="222" spans="2:5" x14ac:dyDescent="0.25">
      <c r="B222" s="16"/>
      <c r="C222" s="40"/>
      <c r="D222" s="16"/>
      <c r="E222" s="16"/>
    </row>
    <row r="223" spans="2:5" x14ac:dyDescent="0.25">
      <c r="B223" s="16"/>
      <c r="C223" s="40"/>
      <c r="D223" s="16"/>
      <c r="E223" s="16"/>
    </row>
    <row r="224" spans="2:5" x14ac:dyDescent="0.25">
      <c r="B224" s="16"/>
      <c r="C224" s="40"/>
      <c r="D224" s="16"/>
      <c r="E224" s="16"/>
    </row>
    <row r="225" spans="2:5" x14ac:dyDescent="0.25">
      <c r="B225" s="16"/>
      <c r="C225" s="40"/>
      <c r="D225" s="16"/>
      <c r="E225" s="16"/>
    </row>
    <row r="226" spans="2:5" x14ac:dyDescent="0.25">
      <c r="B226" s="16"/>
      <c r="C226" s="40"/>
      <c r="D226" s="16"/>
      <c r="E226" s="16"/>
    </row>
    <row r="227" spans="2:5" x14ac:dyDescent="0.25">
      <c r="B227" s="16"/>
      <c r="C227" s="40"/>
      <c r="D227" s="16"/>
      <c r="E227" s="16"/>
    </row>
    <row r="228" spans="2:5" x14ac:dyDescent="0.25">
      <c r="B228" s="16"/>
      <c r="C228" s="40"/>
      <c r="D228" s="16"/>
      <c r="E228" s="16"/>
    </row>
    <row r="229" spans="2:5" x14ac:dyDescent="0.25">
      <c r="B229" s="16"/>
      <c r="C229" s="40"/>
      <c r="D229" s="16"/>
      <c r="E229" s="16"/>
    </row>
    <row r="230" spans="2:5" x14ac:dyDescent="0.25">
      <c r="B230" s="16"/>
      <c r="C230" s="40"/>
      <c r="D230" s="16"/>
      <c r="E230" s="16"/>
    </row>
    <row r="231" spans="2:5" x14ac:dyDescent="0.25">
      <c r="B231" s="16"/>
      <c r="C231" s="40"/>
      <c r="D231" s="16"/>
      <c r="E231" s="16"/>
    </row>
    <row r="232" spans="2:5" x14ac:dyDescent="0.25">
      <c r="B232" s="16"/>
      <c r="C232" s="40"/>
      <c r="D232" s="16"/>
      <c r="E232" s="16"/>
    </row>
    <row r="233" spans="2:5" x14ac:dyDescent="0.25">
      <c r="B233" s="16"/>
      <c r="C233" s="40"/>
      <c r="D233" s="16"/>
      <c r="E233" s="16"/>
    </row>
    <row r="234" spans="2:5" x14ac:dyDescent="0.25">
      <c r="B234" s="16"/>
      <c r="C234" s="40"/>
      <c r="D234" s="16"/>
      <c r="E234" s="16"/>
    </row>
    <row r="235" spans="2:5" x14ac:dyDescent="0.25">
      <c r="B235" s="16"/>
      <c r="C235" s="40"/>
      <c r="D235" s="16"/>
      <c r="E235" s="16"/>
    </row>
    <row r="236" spans="2:5" x14ac:dyDescent="0.25">
      <c r="B236" s="16"/>
      <c r="C236" s="40"/>
      <c r="D236" s="16"/>
      <c r="E236" s="16"/>
    </row>
    <row r="237" spans="2:5" x14ac:dyDescent="0.25">
      <c r="B237" s="16"/>
      <c r="C237" s="40"/>
      <c r="D237" s="16"/>
      <c r="E237" s="16"/>
    </row>
    <row r="238" spans="2:5" x14ac:dyDescent="0.25">
      <c r="B238" s="16"/>
      <c r="C238" s="40"/>
      <c r="D238" s="16"/>
      <c r="E238" s="16"/>
    </row>
    <row r="239" spans="2:5" x14ac:dyDescent="0.25">
      <c r="B239" s="16"/>
      <c r="C239" s="40"/>
      <c r="D239" s="16"/>
      <c r="E239" s="16"/>
    </row>
    <row r="240" spans="2:5" x14ac:dyDescent="0.25">
      <c r="B240" s="16"/>
      <c r="C240" s="40"/>
      <c r="D240" s="16"/>
      <c r="E240" s="16"/>
    </row>
    <row r="241" spans="2:5" x14ac:dyDescent="0.25">
      <c r="B241" s="16"/>
      <c r="C241" s="40"/>
      <c r="D241" s="16"/>
      <c r="E241" s="16"/>
    </row>
    <row r="242" spans="2:5" x14ac:dyDescent="0.25">
      <c r="B242" s="16"/>
      <c r="C242" s="40"/>
      <c r="D242" s="16"/>
      <c r="E242" s="16"/>
    </row>
    <row r="243" spans="2:5" x14ac:dyDescent="0.25">
      <c r="B243" s="16"/>
      <c r="C243" s="40"/>
      <c r="D243" s="16"/>
      <c r="E243" s="16"/>
    </row>
    <row r="244" spans="2:5" x14ac:dyDescent="0.25">
      <c r="B244" s="16"/>
      <c r="C244" s="40"/>
      <c r="D244" s="16"/>
      <c r="E244" s="16"/>
    </row>
    <row r="245" spans="2:5" x14ac:dyDescent="0.25">
      <c r="B245" s="16"/>
      <c r="C245" s="40"/>
      <c r="D245" s="16"/>
      <c r="E245" s="16"/>
    </row>
    <row r="246" spans="2:5" x14ac:dyDescent="0.25">
      <c r="B246" s="16"/>
      <c r="C246" s="40"/>
      <c r="D246" s="16"/>
      <c r="E246" s="16"/>
    </row>
    <row r="247" spans="2:5" x14ac:dyDescent="0.25">
      <c r="B247" s="16"/>
      <c r="C247" s="40"/>
      <c r="D247" s="16"/>
      <c r="E247" s="16"/>
    </row>
    <row r="248" spans="2:5" x14ac:dyDescent="0.25">
      <c r="B248" s="16"/>
      <c r="C248" s="40"/>
      <c r="D248" s="16"/>
      <c r="E248" s="16"/>
    </row>
    <row r="249" spans="2:5" x14ac:dyDescent="0.25">
      <c r="B249" s="16"/>
      <c r="C249" s="40"/>
      <c r="D249" s="16"/>
      <c r="E249" s="16"/>
    </row>
    <row r="250" spans="2:5" x14ac:dyDescent="0.25">
      <c r="B250" s="16"/>
      <c r="C250" s="40"/>
      <c r="D250" s="16"/>
      <c r="E250" s="16"/>
    </row>
    <row r="251" spans="2:5" x14ac:dyDescent="0.25">
      <c r="B251" s="16"/>
      <c r="C251" s="40"/>
      <c r="D251" s="16"/>
      <c r="E251" s="16"/>
    </row>
    <row r="252" spans="2:5" x14ac:dyDescent="0.25">
      <c r="B252" s="16"/>
      <c r="C252" s="40"/>
      <c r="D252" s="16"/>
      <c r="E252" s="16"/>
    </row>
    <row r="253" spans="2:5" x14ac:dyDescent="0.25">
      <c r="B253" s="16"/>
      <c r="C253" s="40"/>
      <c r="D253" s="16"/>
      <c r="E253" s="16"/>
    </row>
    <row r="254" spans="2:5" x14ac:dyDescent="0.25">
      <c r="B254" s="16"/>
      <c r="C254" s="40"/>
      <c r="D254" s="16"/>
      <c r="E254" s="16"/>
    </row>
    <row r="255" spans="2:5" x14ac:dyDescent="0.25">
      <c r="B255" s="16"/>
      <c r="C255" s="40"/>
      <c r="D255" s="16"/>
      <c r="E255" s="16"/>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Unknown Document Type" ma:contentTypeID="0x010104" ma:contentTypeVersion="0" ma:contentTypeDescription="" ma:contentTypeScope="" ma:versionID="05d83ceaa0bbd2e3bc716e6e66bd857a">
  <xsd:schema xmlns:xsd="http://www.w3.org/2001/XMLSchema" xmlns:xs="http://www.w3.org/2001/XMLSchema" xmlns:p="http://schemas.microsoft.com/office/2006/metadata/properties" targetNamespace="http://schemas.microsoft.com/office/2006/metadata/properties" ma:root="true" ma:fieldsID="b3d69fe45253d5ff147bb69036b756a7">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6AF153D-2735-4E08-9A9B-7C109C6DF23D}">
  <ds:schemaRefs>
    <ds:schemaRef ds:uri="http://purl.org/dc/elements/1.1/"/>
    <ds:schemaRef ds:uri="http://schemas.microsoft.com/office/2006/metadata/properties"/>
    <ds:schemaRef ds:uri="http://schemas.microsoft.com/office/2006/documentManagement/types"/>
    <ds:schemaRef ds:uri="http://purl.org/dc/terms/"/>
    <ds:schemaRef ds:uri="http://schemas.openxmlformats.org/package/2006/metadata/core-properties"/>
    <ds:schemaRef ds:uri="http://purl.org/dc/dcmitype/"/>
    <ds:schemaRef ds:uri="http://schemas.microsoft.com/office/infopath/2007/PartnerControls"/>
    <ds:schemaRef ds:uri="http://www.w3.org/XML/1998/namespace"/>
  </ds:schemaRefs>
</ds:datastoreItem>
</file>

<file path=customXml/itemProps2.xml><?xml version="1.0" encoding="utf-8"?>
<ds:datastoreItem xmlns:ds="http://schemas.openxmlformats.org/officeDocument/2006/customXml" ds:itemID="{94D5D02D-A6B6-46AB-90B2-35DE0B55AE5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3.xml><?xml version="1.0" encoding="utf-8"?>
<ds:datastoreItem xmlns:ds="http://schemas.openxmlformats.org/officeDocument/2006/customXml" ds:itemID="{7CE04821-3796-4635-8A7F-C914B11B04F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3</vt:i4>
      </vt:variant>
      <vt:variant>
        <vt:lpstr>טווחים בעלי שם</vt:lpstr>
      </vt:variant>
      <vt:variant>
        <vt:i4>2</vt:i4>
      </vt:variant>
    </vt:vector>
  </HeadingPairs>
  <TitlesOfParts>
    <vt:vector size="5" baseType="lpstr">
      <vt:lpstr>מפ"ל</vt:lpstr>
      <vt:lpstr>זכאות למימון המשרד</vt:lpstr>
      <vt:lpstr>דוגמאת חישוב</vt:lpstr>
      <vt:lpstr>'מפ"ל'!WPrint_Area_W</vt:lpstr>
      <vt:lpstr>'מפ"ל'!WPrint_TitlesW</vt:lpstr>
    </vt:vector>
  </TitlesOfParts>
  <Company>most</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ofras</dc:creator>
  <cp:lastModifiedBy>Netanel Maze</cp:lastModifiedBy>
  <cp:lastPrinted>2010-05-31T13:57:39Z</cp:lastPrinted>
  <dcterms:created xsi:type="dcterms:W3CDTF">2010-05-30T07:58:01Z</dcterms:created>
  <dcterms:modified xsi:type="dcterms:W3CDTF">2013-06-11T06:42:01Z</dcterms:modified>
</cp:coreProperties>
</file>